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8475" windowHeight="6300"/>
  </bookViews>
  <sheets>
    <sheet name="Sheet2" sheetId="6" r:id="rId1"/>
  </sheets>
  <calcPr calcId="145621"/>
</workbook>
</file>

<file path=xl/calcChain.xml><?xml version="1.0" encoding="utf-8"?>
<calcChain xmlns="http://schemas.openxmlformats.org/spreadsheetml/2006/main">
  <c r="F32" i="6" l="1"/>
  <c r="F42" i="6"/>
  <c r="F36" i="6"/>
  <c r="F45" i="6"/>
  <c r="F39" i="6"/>
  <c r="F31" i="6"/>
  <c r="F48" i="6"/>
  <c r="C20" i="6" l="1"/>
  <c r="D20" i="6" s="1"/>
  <c r="G16" i="6"/>
  <c r="G21" i="6"/>
  <c r="C25" i="6"/>
  <c r="D25" i="6" s="1"/>
  <c r="F26" i="6" l="1"/>
  <c r="G26" i="6"/>
  <c r="F21" i="6"/>
  <c r="F16" i="6"/>
  <c r="F46" i="6"/>
  <c r="F43" i="6"/>
  <c r="G40" i="6"/>
  <c r="G29" i="6" s="1"/>
  <c r="G28" i="6" s="1"/>
  <c r="F40" i="6"/>
  <c r="F37" i="6"/>
  <c r="F33" i="6"/>
  <c r="C33" i="6" s="1"/>
  <c r="D33" i="6" s="1"/>
  <c r="F30" i="6"/>
  <c r="C30" i="6" s="1"/>
  <c r="D30" i="6" s="1"/>
  <c r="C18" i="6"/>
  <c r="D18" i="6" s="1"/>
  <c r="C19" i="6"/>
  <c r="D19" i="6" s="1"/>
  <c r="C22" i="6"/>
  <c r="D22" i="6" s="1"/>
  <c r="C23" i="6"/>
  <c r="D23" i="6" s="1"/>
  <c r="C24" i="6"/>
  <c r="D24" i="6" s="1"/>
  <c r="C27" i="6"/>
  <c r="D27" i="6" s="1"/>
  <c r="C31" i="6"/>
  <c r="D31" i="6" s="1"/>
  <c r="C32" i="6"/>
  <c r="D32" i="6" s="1"/>
  <c r="C34" i="6"/>
  <c r="D34" i="6" s="1"/>
  <c r="C35" i="6"/>
  <c r="D35" i="6" s="1"/>
  <c r="C36" i="6"/>
  <c r="D36" i="6" s="1"/>
  <c r="C37" i="6"/>
  <c r="D37" i="6" s="1"/>
  <c r="C38" i="6"/>
  <c r="D38" i="6" s="1"/>
  <c r="C39" i="6"/>
  <c r="D39" i="6" s="1"/>
  <c r="C41" i="6"/>
  <c r="D41" i="6" s="1"/>
  <c r="C42" i="6"/>
  <c r="D42" i="6" s="1"/>
  <c r="C43" i="6"/>
  <c r="D43" i="6" s="1"/>
  <c r="C44" i="6"/>
  <c r="D44" i="6" s="1"/>
  <c r="C45" i="6"/>
  <c r="D45" i="6" s="1"/>
  <c r="C46" i="6"/>
  <c r="D46" i="6" s="1"/>
  <c r="C47" i="6"/>
  <c r="D47" i="6" s="1"/>
  <c r="C48" i="6"/>
  <c r="D48" i="6" s="1"/>
  <c r="C17" i="6"/>
  <c r="D17" i="6" s="1"/>
  <c r="C40" i="6" l="1"/>
  <c r="D40" i="6" s="1"/>
  <c r="C26" i="6"/>
  <c r="D26" i="6" s="1"/>
  <c r="C16" i="6"/>
  <c r="D16" i="6" s="1"/>
  <c r="F29" i="6"/>
  <c r="F28" i="6" s="1"/>
  <c r="C28" i="6" s="1"/>
  <c r="D28" i="6" s="1"/>
  <c r="C21" i="6"/>
  <c r="D21" i="6" s="1"/>
  <c r="C29" i="6"/>
  <c r="D29" i="6" s="1"/>
</calcChain>
</file>

<file path=xl/sharedStrings.xml><?xml version="1.0" encoding="utf-8"?>
<sst xmlns="http://schemas.openxmlformats.org/spreadsheetml/2006/main" count="76" uniqueCount="62">
  <si>
    <t>Ngân sách trong nước</t>
  </si>
  <si>
    <t>Nội dung</t>
  </si>
  <si>
    <t>A</t>
  </si>
  <si>
    <t>B</t>
  </si>
  <si>
    <t>I</t>
  </si>
  <si>
    <t>II</t>
  </si>
  <si>
    <t>Hoạt động sản xuất kinh doanh, dịch vụ</t>
  </si>
  <si>
    <t>Hoạt động tài chính</t>
  </si>
  <si>
    <t>III</t>
  </si>
  <si>
    <t>1.1</t>
  </si>
  <si>
    <t>1.2</t>
  </si>
  <si>
    <t>6.1</t>
  </si>
  <si>
    <t>6.2</t>
  </si>
  <si>
    <t>C</t>
  </si>
  <si>
    <t>Biểu số 4 - Ban hành kèm theo Thông tư số 90 ngày 28 tháng 9 năm 2018 của Bộ Tài chính</t>
  </si>
  <si>
    <t>Đơn vị: Sở Tài chính</t>
  </si>
  <si>
    <t>Chương: 418</t>
  </si>
  <si>
    <t>đvt: triệu đồng</t>
  </si>
  <si>
    <t>Stt</t>
  </si>
  <si>
    <t>Tổng số liệu báo cáo quyết toán</t>
  </si>
  <si>
    <t>Tổng số liệu quyết toán được duyệt</t>
  </si>
  <si>
    <t>Chênh lệch</t>
  </si>
  <si>
    <t>Số quyết toán được duyệt chi tiết từng đơn vị trực thuộc</t>
  </si>
  <si>
    <t>Văn phòng Sở Tài chính</t>
  </si>
  <si>
    <t>Trung tâm Thông tin tư vấn và dịch vụ tài chính</t>
  </si>
  <si>
    <t>5=4-3</t>
  </si>
  <si>
    <t>Quyết toán thu, chi, nộp ngân sách phí, lệ phí</t>
  </si>
  <si>
    <t>Số thu phí, lệ phí</t>
  </si>
  <si>
    <t>Chi từ nguồn thu phí được khấu trừ hoặc để lại</t>
  </si>
  <si>
    <t>Số phí, lệ phí nộp ngân sách nhà nước</t>
  </si>
  <si>
    <t>Quyết toán thu, chi, nộp ngân sách nguồn thu khác</t>
  </si>
  <si>
    <t xml:space="preserve">Số thu </t>
  </si>
  <si>
    <t>Chi từ nguồn thu để lại</t>
  </si>
  <si>
    <t>Số nộp ngân sách nhà nước</t>
  </si>
  <si>
    <t>Thuế TNDN</t>
  </si>
  <si>
    <t>Hoạt động hành chính</t>
  </si>
  <si>
    <t>Quyết toán chi ngân sách nhà nước</t>
  </si>
  <si>
    <t>Chi quản lý hành chính</t>
  </si>
  <si>
    <t>Kinh phí thực hiện chế độ tự chủ</t>
  </si>
  <si>
    <t>Kinh phí  không thực hiện chế độ tự chủ</t>
  </si>
  <si>
    <t>Chi sự nghiệp giáo dục, đào tạo, dạy nghề</t>
  </si>
  <si>
    <t>2.1</t>
  </si>
  <si>
    <t>Kinh phí nhiệm vụ thường xuyên</t>
  </si>
  <si>
    <t>2.2</t>
  </si>
  <si>
    <t>Kinh phí nhiệm vụ không thường xuyên</t>
  </si>
  <si>
    <t>Chi sự nghiệp khoa học và công nghệ</t>
  </si>
  <si>
    <t>3.1</t>
  </si>
  <si>
    <t>Kinh phí thực hiện nhiệm vụ khoa học công nghệ</t>
  </si>
  <si>
    <t>3.2</t>
  </si>
  <si>
    <t>Kinh phí thực hiện nhiệm vụ thường xuyên theo chức năng</t>
  </si>
  <si>
    <t xml:space="preserve">Kinh phí thực hiện nhiệm vụ không thường xuyên </t>
  </si>
  <si>
    <t>2.3</t>
  </si>
  <si>
    <t>Chi hoạt động kinh tế</t>
  </si>
  <si>
    <t>4.1</t>
  </si>
  <si>
    <t>4.2</t>
  </si>
  <si>
    <t>Chi sự nghiệp văn hóa thông tin</t>
  </si>
  <si>
    <t>5.1</t>
  </si>
  <si>
    <t>5.2</t>
  </si>
  <si>
    <t>Chi khác ngân sách</t>
  </si>
  <si>
    <t>Hoạt động khác</t>
  </si>
  <si>
    <t>QUYẾT TOÁN THU CHI NGÂN SÁCH NHÀ NƯỚC năm 2020</t>
  </si>
  <si>
    <t>(kèm theo Quyết định số   203/QĐ-STC ngày   04 / 6/ 2021    của 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</si>
</sst>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4" zoomScale="130" zoomScaleNormal="130" workbookViewId="0">
      <pane xSplit="2" ySplit="6" topLeftCell="C46" activePane="bottomRight" state="frozen"/>
      <selection activeCell="A4" sqref="A4"/>
      <selection pane="topRight" activeCell="C4" sqref="C4"/>
      <selection pane="bottomLeft" activeCell="A10" sqref="A10"/>
      <selection pane="bottomRight" activeCell="A6" sqref="A6"/>
    </sheetView>
  </sheetViews>
  <sheetFormatPr defaultRowHeight="12.75" x14ac:dyDescent="0.2"/>
  <cols>
    <col min="1" max="1" width="4.5703125" style="6" customWidth="1"/>
    <col min="2" max="2" width="36.85546875" style="2" customWidth="1"/>
    <col min="3" max="3" width="10.85546875" style="3" customWidth="1"/>
    <col min="4" max="4" width="11.140625" style="3" customWidth="1"/>
    <col min="5" max="5" width="6.7109375" style="3" customWidth="1"/>
    <col min="6" max="6" width="11.7109375" style="4" customWidth="1"/>
    <col min="7" max="7" width="14.140625" style="4" customWidth="1"/>
    <col min="8" max="16384" width="9.140625" style="3"/>
  </cols>
  <sheetData>
    <row r="1" spans="1:7" x14ac:dyDescent="0.2">
      <c r="A1" s="1" t="s">
        <v>14</v>
      </c>
    </row>
    <row r="2" spans="1:7" x14ac:dyDescent="0.2">
      <c r="A2" s="5" t="s">
        <v>15</v>
      </c>
    </row>
    <row r="3" spans="1:7" x14ac:dyDescent="0.2">
      <c r="A3" s="5" t="s">
        <v>16</v>
      </c>
    </row>
    <row r="4" spans="1:7" ht="15.75" x14ac:dyDescent="0.2">
      <c r="A4" s="22" t="s">
        <v>60</v>
      </c>
      <c r="B4" s="22"/>
      <c r="C4" s="22"/>
      <c r="D4" s="22"/>
      <c r="E4" s="22"/>
      <c r="F4" s="22"/>
      <c r="G4" s="22"/>
    </row>
    <row r="5" spans="1:7" x14ac:dyDescent="0.2">
      <c r="A5" s="23" t="s">
        <v>61</v>
      </c>
      <c r="B5" s="23"/>
      <c r="C5" s="23"/>
      <c r="D5" s="23"/>
      <c r="E5" s="23"/>
      <c r="F5" s="23"/>
      <c r="G5" s="23"/>
    </row>
    <row r="7" spans="1:7" x14ac:dyDescent="0.2">
      <c r="G7" s="7" t="s">
        <v>17</v>
      </c>
    </row>
    <row r="8" spans="1:7" ht="30.75" customHeight="1" x14ac:dyDescent="0.2">
      <c r="A8" s="26" t="s">
        <v>18</v>
      </c>
      <c r="B8" s="25" t="s">
        <v>1</v>
      </c>
      <c r="C8" s="25" t="s">
        <v>19</v>
      </c>
      <c r="D8" s="25" t="s">
        <v>20</v>
      </c>
      <c r="E8" s="25" t="s">
        <v>21</v>
      </c>
      <c r="F8" s="24" t="s">
        <v>22</v>
      </c>
      <c r="G8" s="24"/>
    </row>
    <row r="9" spans="1:7" ht="51" customHeight="1" x14ac:dyDescent="0.2">
      <c r="A9" s="26"/>
      <c r="B9" s="25"/>
      <c r="C9" s="25"/>
      <c r="D9" s="25"/>
      <c r="E9" s="25"/>
      <c r="F9" s="8" t="s">
        <v>23</v>
      </c>
      <c r="G9" s="8" t="s">
        <v>24</v>
      </c>
    </row>
    <row r="10" spans="1:7" x14ac:dyDescent="0.2">
      <c r="A10" s="9">
        <v>1</v>
      </c>
      <c r="B10" s="10">
        <v>2</v>
      </c>
      <c r="C10" s="9">
        <v>3</v>
      </c>
      <c r="D10" s="9">
        <v>4</v>
      </c>
      <c r="E10" s="9" t="s">
        <v>25</v>
      </c>
      <c r="F10" s="11">
        <v>6</v>
      </c>
      <c r="G10" s="11">
        <v>7</v>
      </c>
    </row>
    <row r="11" spans="1:7" s="16" customFormat="1" x14ac:dyDescent="0.2">
      <c r="A11" s="12" t="s">
        <v>2</v>
      </c>
      <c r="B11" s="13" t="s">
        <v>26</v>
      </c>
      <c r="C11" s="14"/>
      <c r="D11" s="14"/>
      <c r="E11" s="14"/>
      <c r="F11" s="15"/>
      <c r="G11" s="15"/>
    </row>
    <row r="12" spans="1:7" x14ac:dyDescent="0.2">
      <c r="A12" s="9" t="s">
        <v>4</v>
      </c>
      <c r="B12" s="17" t="s">
        <v>27</v>
      </c>
      <c r="C12" s="18"/>
      <c r="D12" s="18"/>
      <c r="E12" s="18"/>
      <c r="F12" s="19"/>
      <c r="G12" s="19"/>
    </row>
    <row r="13" spans="1:7" ht="25.5" x14ac:dyDescent="0.2">
      <c r="A13" s="9" t="s">
        <v>5</v>
      </c>
      <c r="B13" s="17" t="s">
        <v>28</v>
      </c>
      <c r="C13" s="18"/>
      <c r="D13" s="18"/>
      <c r="E13" s="18"/>
      <c r="F13" s="19"/>
      <c r="G13" s="19"/>
    </row>
    <row r="14" spans="1:7" x14ac:dyDescent="0.2">
      <c r="A14" s="9" t="s">
        <v>8</v>
      </c>
      <c r="B14" s="17" t="s">
        <v>29</v>
      </c>
      <c r="C14" s="18"/>
      <c r="D14" s="18"/>
      <c r="E14" s="18"/>
      <c r="F14" s="19"/>
      <c r="G14" s="19"/>
    </row>
    <row r="15" spans="1:7" s="16" customFormat="1" ht="25.5" x14ac:dyDescent="0.2">
      <c r="A15" s="12" t="s">
        <v>3</v>
      </c>
      <c r="B15" s="13" t="s">
        <v>30</v>
      </c>
      <c r="C15" s="14"/>
      <c r="D15" s="14"/>
      <c r="E15" s="14"/>
      <c r="F15" s="15"/>
      <c r="G15" s="15"/>
    </row>
    <row r="16" spans="1:7" s="16" customFormat="1" x14ac:dyDescent="0.2">
      <c r="A16" s="12" t="s">
        <v>4</v>
      </c>
      <c r="B16" s="13" t="s">
        <v>31</v>
      </c>
      <c r="C16" s="20">
        <f>F16+G16</f>
        <v>8727.9659739999988</v>
      </c>
      <c r="D16" s="20">
        <f>C16</f>
        <v>8727.9659739999988</v>
      </c>
      <c r="E16" s="20"/>
      <c r="F16" s="20">
        <f>F17+F18+F19</f>
        <v>7866.6454809999996</v>
      </c>
      <c r="G16" s="20">
        <f>SUM(G17:G20)</f>
        <v>861.32049300000006</v>
      </c>
    </row>
    <row r="17" spans="1:7" x14ac:dyDescent="0.2">
      <c r="A17" s="9"/>
      <c r="B17" s="17" t="s">
        <v>35</v>
      </c>
      <c r="C17" s="21">
        <f>F17+G17</f>
        <v>7866.6454809999996</v>
      </c>
      <c r="D17" s="21">
        <f>C17</f>
        <v>7866.6454809999996</v>
      </c>
      <c r="E17" s="21"/>
      <c r="F17" s="21">
        <v>7866.6454809999996</v>
      </c>
      <c r="G17" s="21"/>
    </row>
    <row r="18" spans="1:7" x14ac:dyDescent="0.2">
      <c r="A18" s="9"/>
      <c r="B18" s="17" t="s">
        <v>6</v>
      </c>
      <c r="C18" s="21">
        <f t="shared" ref="C18:C48" si="0">F18+G18</f>
        <v>824.51935600000002</v>
      </c>
      <c r="D18" s="21">
        <f t="shared" ref="D18:D48" si="1">C18</f>
        <v>824.51935600000002</v>
      </c>
      <c r="E18" s="21"/>
      <c r="F18" s="21"/>
      <c r="G18" s="21">
        <v>824.51935600000002</v>
      </c>
    </row>
    <row r="19" spans="1:7" x14ac:dyDescent="0.2">
      <c r="A19" s="9"/>
      <c r="B19" s="17" t="s">
        <v>7</v>
      </c>
      <c r="C19" s="21">
        <f t="shared" si="0"/>
        <v>31.301137000000001</v>
      </c>
      <c r="D19" s="21">
        <f t="shared" si="1"/>
        <v>31.301137000000001</v>
      </c>
      <c r="E19" s="21"/>
      <c r="F19" s="21"/>
      <c r="G19" s="21">
        <v>31.301137000000001</v>
      </c>
    </row>
    <row r="20" spans="1:7" x14ac:dyDescent="0.2">
      <c r="A20" s="9"/>
      <c r="B20" s="17" t="s">
        <v>59</v>
      </c>
      <c r="C20" s="21">
        <f t="shared" si="0"/>
        <v>5.5</v>
      </c>
      <c r="D20" s="21">
        <f t="shared" si="1"/>
        <v>5.5</v>
      </c>
      <c r="E20" s="21"/>
      <c r="F20" s="21"/>
      <c r="G20" s="21">
        <v>5.5</v>
      </c>
    </row>
    <row r="21" spans="1:7" s="16" customFormat="1" x14ac:dyDescent="0.2">
      <c r="A21" s="12" t="s">
        <v>5</v>
      </c>
      <c r="B21" s="13" t="s">
        <v>32</v>
      </c>
      <c r="C21" s="20">
        <f t="shared" si="0"/>
        <v>4225.1189770000001</v>
      </c>
      <c r="D21" s="20">
        <f t="shared" si="1"/>
        <v>4225.1189770000001</v>
      </c>
      <c r="E21" s="20"/>
      <c r="F21" s="20">
        <f>F22+F23+F24</f>
        <v>3497.5847119999999</v>
      </c>
      <c r="G21" s="20">
        <f>SUM(G22:G25)</f>
        <v>727.534265</v>
      </c>
    </row>
    <row r="22" spans="1:7" x14ac:dyDescent="0.2">
      <c r="A22" s="9"/>
      <c r="B22" s="17" t="s">
        <v>35</v>
      </c>
      <c r="C22" s="21">
        <f t="shared" si="0"/>
        <v>3497.5847119999999</v>
      </c>
      <c r="D22" s="21">
        <f t="shared" si="1"/>
        <v>3497.5847119999999</v>
      </c>
      <c r="E22" s="21"/>
      <c r="F22" s="21">
        <v>3497.5847119999999</v>
      </c>
      <c r="G22" s="21"/>
    </row>
    <row r="23" spans="1:7" x14ac:dyDescent="0.2">
      <c r="A23" s="9"/>
      <c r="B23" s="17" t="s">
        <v>6</v>
      </c>
      <c r="C23" s="21">
        <f t="shared" si="0"/>
        <v>723.70385299999998</v>
      </c>
      <c r="D23" s="21">
        <f t="shared" si="1"/>
        <v>723.70385299999998</v>
      </c>
      <c r="E23" s="21"/>
      <c r="F23" s="21"/>
      <c r="G23" s="21">
        <v>723.70385299999998</v>
      </c>
    </row>
    <row r="24" spans="1:7" x14ac:dyDescent="0.2">
      <c r="A24" s="9"/>
      <c r="B24" s="17" t="s">
        <v>7</v>
      </c>
      <c r="C24" s="21">
        <f t="shared" si="0"/>
        <v>3.8304119999999999</v>
      </c>
      <c r="D24" s="21">
        <f t="shared" si="1"/>
        <v>3.8304119999999999</v>
      </c>
      <c r="E24" s="21"/>
      <c r="F24" s="21"/>
      <c r="G24" s="21">
        <v>3.8304119999999999</v>
      </c>
    </row>
    <row r="25" spans="1:7" x14ac:dyDescent="0.2">
      <c r="A25" s="9"/>
      <c r="B25" s="17" t="s">
        <v>59</v>
      </c>
      <c r="C25" s="21">
        <f t="shared" si="0"/>
        <v>0</v>
      </c>
      <c r="D25" s="21">
        <f t="shared" si="1"/>
        <v>0</v>
      </c>
      <c r="E25" s="21"/>
      <c r="F25" s="21"/>
      <c r="G25" s="21"/>
    </row>
    <row r="26" spans="1:7" s="16" customFormat="1" x14ac:dyDescent="0.2">
      <c r="A26" s="12" t="s">
        <v>8</v>
      </c>
      <c r="B26" s="13" t="s">
        <v>33</v>
      </c>
      <c r="C26" s="20">
        <f t="shared" si="0"/>
        <v>12.618153</v>
      </c>
      <c r="D26" s="20">
        <f t="shared" si="1"/>
        <v>12.618153</v>
      </c>
      <c r="E26" s="20"/>
      <c r="F26" s="15">
        <f>F27</f>
        <v>0</v>
      </c>
      <c r="G26" s="20">
        <f>G27</f>
        <v>12.618153</v>
      </c>
    </row>
    <row r="27" spans="1:7" x14ac:dyDescent="0.2">
      <c r="A27" s="9"/>
      <c r="B27" s="17" t="s">
        <v>34</v>
      </c>
      <c r="C27" s="21">
        <f t="shared" si="0"/>
        <v>12.618153</v>
      </c>
      <c r="D27" s="21">
        <f t="shared" si="1"/>
        <v>12.618153</v>
      </c>
      <c r="E27" s="21"/>
      <c r="F27" s="21"/>
      <c r="G27" s="21">
        <v>12.618153</v>
      </c>
    </row>
    <row r="28" spans="1:7" s="16" customFormat="1" x14ac:dyDescent="0.2">
      <c r="A28" s="12" t="s">
        <v>13</v>
      </c>
      <c r="B28" s="13" t="s">
        <v>36</v>
      </c>
      <c r="C28" s="20">
        <f t="shared" si="0"/>
        <v>13467.869621000002</v>
      </c>
      <c r="D28" s="20">
        <f t="shared" si="1"/>
        <v>13467.869621000002</v>
      </c>
      <c r="E28" s="20"/>
      <c r="F28" s="20">
        <f>F29</f>
        <v>13467.869621000002</v>
      </c>
      <c r="G28" s="15">
        <f>G29</f>
        <v>0</v>
      </c>
    </row>
    <row r="29" spans="1:7" s="16" customFormat="1" x14ac:dyDescent="0.2">
      <c r="A29" s="12" t="s">
        <v>4</v>
      </c>
      <c r="B29" s="13" t="s">
        <v>0</v>
      </c>
      <c r="C29" s="20">
        <f t="shared" si="0"/>
        <v>13467.869621000002</v>
      </c>
      <c r="D29" s="20">
        <f t="shared" si="1"/>
        <v>13467.869621000002</v>
      </c>
      <c r="E29" s="20"/>
      <c r="F29" s="20">
        <f>F30+F33+F37+F40+F43+F46</f>
        <v>13467.869621000002</v>
      </c>
      <c r="G29" s="15">
        <f>G30+G33+G37+G40+G43+G46</f>
        <v>0</v>
      </c>
    </row>
    <row r="30" spans="1:7" s="16" customFormat="1" x14ac:dyDescent="0.2">
      <c r="A30" s="12">
        <v>1</v>
      </c>
      <c r="B30" s="13" t="s">
        <v>37</v>
      </c>
      <c r="C30" s="20">
        <f t="shared" si="0"/>
        <v>9224.9889650000005</v>
      </c>
      <c r="D30" s="20">
        <f t="shared" si="1"/>
        <v>9224.9889650000005</v>
      </c>
      <c r="E30" s="20"/>
      <c r="F30" s="20">
        <f>F31+F32</f>
        <v>9224.9889650000005</v>
      </c>
      <c r="G30" s="20"/>
    </row>
    <row r="31" spans="1:7" x14ac:dyDescent="0.2">
      <c r="A31" s="9" t="s">
        <v>9</v>
      </c>
      <c r="B31" s="17" t="s">
        <v>38</v>
      </c>
      <c r="C31" s="21">
        <f t="shared" si="0"/>
        <v>8822.4151170000005</v>
      </c>
      <c r="D31" s="21">
        <f t="shared" si="1"/>
        <v>8822.4151170000005</v>
      </c>
      <c r="E31" s="21"/>
      <c r="F31" s="21">
        <f>0.9912+8821.423917</f>
        <v>8822.4151170000005</v>
      </c>
      <c r="G31" s="21"/>
    </row>
    <row r="32" spans="1:7" x14ac:dyDescent="0.2">
      <c r="A32" s="9" t="s">
        <v>10</v>
      </c>
      <c r="B32" s="17" t="s">
        <v>39</v>
      </c>
      <c r="C32" s="21">
        <f t="shared" si="0"/>
        <v>402.573848</v>
      </c>
      <c r="D32" s="21">
        <f t="shared" si="1"/>
        <v>402.573848</v>
      </c>
      <c r="E32" s="21"/>
      <c r="F32" s="21">
        <f>282.673848+119.9</f>
        <v>402.573848</v>
      </c>
      <c r="G32" s="21"/>
    </row>
    <row r="33" spans="1:7" s="16" customFormat="1" x14ac:dyDescent="0.2">
      <c r="A33" s="12">
        <v>2</v>
      </c>
      <c r="B33" s="13" t="s">
        <v>45</v>
      </c>
      <c r="C33" s="20">
        <f t="shared" si="0"/>
        <v>155.92699999999999</v>
      </c>
      <c r="D33" s="20">
        <f t="shared" si="1"/>
        <v>155.92699999999999</v>
      </c>
      <c r="E33" s="20"/>
      <c r="F33" s="20">
        <f>F34+F35+F36</f>
        <v>155.92699999999999</v>
      </c>
      <c r="G33" s="20"/>
    </row>
    <row r="34" spans="1:7" ht="25.5" x14ac:dyDescent="0.2">
      <c r="A34" s="9" t="s">
        <v>41</v>
      </c>
      <c r="B34" s="17" t="s">
        <v>47</v>
      </c>
      <c r="C34" s="19">
        <f t="shared" si="0"/>
        <v>0</v>
      </c>
      <c r="D34" s="19">
        <f t="shared" si="1"/>
        <v>0</v>
      </c>
      <c r="E34" s="21"/>
      <c r="F34" s="21"/>
      <c r="G34" s="21"/>
    </row>
    <row r="35" spans="1:7" ht="25.5" x14ac:dyDescent="0.2">
      <c r="A35" s="9" t="s">
        <v>43</v>
      </c>
      <c r="B35" s="17" t="s">
        <v>49</v>
      </c>
      <c r="C35" s="19">
        <f t="shared" si="0"/>
        <v>0</v>
      </c>
      <c r="D35" s="19">
        <f t="shared" si="1"/>
        <v>0</v>
      </c>
      <c r="E35" s="21"/>
      <c r="F35" s="21"/>
      <c r="G35" s="21"/>
    </row>
    <row r="36" spans="1:7" ht="25.5" x14ac:dyDescent="0.2">
      <c r="A36" s="9" t="s">
        <v>51</v>
      </c>
      <c r="B36" s="17" t="s">
        <v>50</v>
      </c>
      <c r="C36" s="21">
        <f t="shared" si="0"/>
        <v>155.92699999999999</v>
      </c>
      <c r="D36" s="21">
        <f t="shared" si="1"/>
        <v>155.92699999999999</v>
      </c>
      <c r="E36" s="21"/>
      <c r="F36" s="21">
        <f>155.927</f>
        <v>155.92699999999999</v>
      </c>
      <c r="G36" s="21"/>
    </row>
    <row r="37" spans="1:7" s="16" customFormat="1" x14ac:dyDescent="0.2">
      <c r="A37" s="12">
        <v>3</v>
      </c>
      <c r="B37" s="13" t="s">
        <v>40</v>
      </c>
      <c r="C37" s="20">
        <f t="shared" si="0"/>
        <v>107.70084999999999</v>
      </c>
      <c r="D37" s="20">
        <f t="shared" si="1"/>
        <v>107.70084999999999</v>
      </c>
      <c r="E37" s="20"/>
      <c r="F37" s="20">
        <f>F38+F39</f>
        <v>107.70084999999999</v>
      </c>
      <c r="G37" s="20"/>
    </row>
    <row r="38" spans="1:7" x14ac:dyDescent="0.2">
      <c r="A38" s="9" t="s">
        <v>46</v>
      </c>
      <c r="B38" s="17" t="s">
        <v>42</v>
      </c>
      <c r="C38" s="19">
        <f t="shared" si="0"/>
        <v>0</v>
      </c>
      <c r="D38" s="19">
        <f t="shared" si="1"/>
        <v>0</v>
      </c>
      <c r="E38" s="21"/>
      <c r="F38" s="21"/>
      <c r="G38" s="21"/>
    </row>
    <row r="39" spans="1:7" x14ac:dyDescent="0.2">
      <c r="A39" s="9" t="s">
        <v>48</v>
      </c>
      <c r="B39" s="17" t="s">
        <v>44</v>
      </c>
      <c r="C39" s="21">
        <f t="shared" si="0"/>
        <v>107.70084999999999</v>
      </c>
      <c r="D39" s="21">
        <f t="shared" si="1"/>
        <v>107.70084999999999</v>
      </c>
      <c r="E39" s="21"/>
      <c r="F39" s="21">
        <f>94.1+13.60085</f>
        <v>107.70084999999999</v>
      </c>
      <c r="G39" s="21"/>
    </row>
    <row r="40" spans="1:7" s="16" customFormat="1" x14ac:dyDescent="0.2">
      <c r="A40" s="12">
        <v>4</v>
      </c>
      <c r="B40" s="13" t="s">
        <v>52</v>
      </c>
      <c r="C40" s="20">
        <f t="shared" si="0"/>
        <v>614.282827</v>
      </c>
      <c r="D40" s="20">
        <f t="shared" si="1"/>
        <v>614.282827</v>
      </c>
      <c r="E40" s="20"/>
      <c r="F40" s="20">
        <f>F41+F42</f>
        <v>614.282827</v>
      </c>
      <c r="G40" s="15">
        <f>G41+G42</f>
        <v>0</v>
      </c>
    </row>
    <row r="41" spans="1:7" x14ac:dyDescent="0.2">
      <c r="A41" s="9" t="s">
        <v>53</v>
      </c>
      <c r="B41" s="17" t="s">
        <v>42</v>
      </c>
      <c r="C41" s="19">
        <f t="shared" si="0"/>
        <v>0</v>
      </c>
      <c r="D41" s="19">
        <f t="shared" si="1"/>
        <v>0</v>
      </c>
      <c r="E41" s="21"/>
      <c r="F41" s="21"/>
      <c r="G41" s="21"/>
    </row>
    <row r="42" spans="1:7" x14ac:dyDescent="0.2">
      <c r="A42" s="9" t="s">
        <v>54</v>
      </c>
      <c r="B42" s="17" t="s">
        <v>44</v>
      </c>
      <c r="C42" s="21">
        <f t="shared" si="0"/>
        <v>614.282827</v>
      </c>
      <c r="D42" s="21">
        <f t="shared" si="1"/>
        <v>614.282827</v>
      </c>
      <c r="E42" s="21"/>
      <c r="F42" s="21">
        <f>118.981+495.301827</f>
        <v>614.282827</v>
      </c>
      <c r="G42" s="21"/>
    </row>
    <row r="43" spans="1:7" s="16" customFormat="1" x14ac:dyDescent="0.2">
      <c r="A43" s="12">
        <v>5</v>
      </c>
      <c r="B43" s="13" t="s">
        <v>55</v>
      </c>
      <c r="C43" s="20">
        <f t="shared" si="0"/>
        <v>2955.1286500000001</v>
      </c>
      <c r="D43" s="20">
        <f t="shared" si="1"/>
        <v>2955.1286500000001</v>
      </c>
      <c r="E43" s="20"/>
      <c r="F43" s="20">
        <f>F44+F45</f>
        <v>2955.1286500000001</v>
      </c>
      <c r="G43" s="20"/>
    </row>
    <row r="44" spans="1:7" x14ac:dyDescent="0.2">
      <c r="A44" s="9" t="s">
        <v>56</v>
      </c>
      <c r="B44" s="17" t="s">
        <v>42</v>
      </c>
      <c r="C44" s="19">
        <f t="shared" si="0"/>
        <v>0</v>
      </c>
      <c r="D44" s="19">
        <f t="shared" si="1"/>
        <v>0</v>
      </c>
      <c r="E44" s="21"/>
      <c r="F44" s="21"/>
      <c r="G44" s="21"/>
    </row>
    <row r="45" spans="1:7" x14ac:dyDescent="0.2">
      <c r="A45" s="9" t="s">
        <v>57</v>
      </c>
      <c r="B45" s="17" t="s">
        <v>44</v>
      </c>
      <c r="C45" s="21">
        <f t="shared" si="0"/>
        <v>2955.1286500000001</v>
      </c>
      <c r="D45" s="21">
        <f t="shared" si="1"/>
        <v>2955.1286500000001</v>
      </c>
      <c r="E45" s="21"/>
      <c r="F45" s="21">
        <f>2955.12865</f>
        <v>2955.1286500000001</v>
      </c>
      <c r="G45" s="21"/>
    </row>
    <row r="46" spans="1:7" s="16" customFormat="1" x14ac:dyDescent="0.2">
      <c r="A46" s="12">
        <v>6</v>
      </c>
      <c r="B46" s="13" t="s">
        <v>58</v>
      </c>
      <c r="C46" s="20">
        <f t="shared" si="0"/>
        <v>409.84132899999997</v>
      </c>
      <c r="D46" s="20">
        <f t="shared" si="1"/>
        <v>409.84132899999997</v>
      </c>
      <c r="E46" s="20"/>
      <c r="F46" s="20">
        <f>F47+F48</f>
        <v>409.84132899999997</v>
      </c>
      <c r="G46" s="20"/>
    </row>
    <row r="47" spans="1:7" x14ac:dyDescent="0.2">
      <c r="A47" s="9" t="s">
        <v>11</v>
      </c>
      <c r="B47" s="17" t="s">
        <v>42</v>
      </c>
      <c r="C47" s="19">
        <f t="shared" si="0"/>
        <v>0</v>
      </c>
      <c r="D47" s="19">
        <f t="shared" si="1"/>
        <v>0</v>
      </c>
      <c r="E47" s="21"/>
      <c r="F47" s="21"/>
      <c r="G47" s="21"/>
    </row>
    <row r="48" spans="1:7" x14ac:dyDescent="0.2">
      <c r="A48" s="9" t="s">
        <v>12</v>
      </c>
      <c r="B48" s="17" t="s">
        <v>44</v>
      </c>
      <c r="C48" s="21">
        <f t="shared" si="0"/>
        <v>409.84132899999997</v>
      </c>
      <c r="D48" s="21">
        <f t="shared" si="1"/>
        <v>409.84132899999997</v>
      </c>
      <c r="E48" s="21"/>
      <c r="F48" s="21">
        <f>409.841329</f>
        <v>409.84132899999997</v>
      </c>
      <c r="G48" s="21"/>
    </row>
  </sheetData>
  <mergeCells count="8">
    <mergeCell ref="A4:G4"/>
    <mergeCell ref="A5:G5"/>
    <mergeCell ref="F8:G8"/>
    <mergeCell ref="E8:E9"/>
    <mergeCell ref="D8:D9"/>
    <mergeCell ref="C8:C9"/>
    <mergeCell ref="B8:B9"/>
    <mergeCell ref="A8:A9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Tran Le Nha Tran</cp:lastModifiedBy>
  <cp:lastPrinted>2020-07-10T08:45:17Z</cp:lastPrinted>
  <dcterms:created xsi:type="dcterms:W3CDTF">2010-04-26T07:35:36Z</dcterms:created>
  <dcterms:modified xsi:type="dcterms:W3CDTF">2021-06-04T02:45:02Z</dcterms:modified>
</cp:coreProperties>
</file>