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sdsxs" ContentType="application/vnd.openxmlformats-package.digital-signature-xmlsignature+xml"/>
  <Default Extension="rels" ContentType="application/vnd.openxmlformats-package.relationships+xml"/>
  <Default Extension="xml" ContentType="application/xml"/>
  <Default Extension="psdsor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package/services/digital-signature/origin.psdsor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65" windowWidth="19410" windowHeight="8640"/>
  </bookViews>
  <sheets>
    <sheet name="phuc luc III" sheetId="1" r:id="rId1"/>
  </sheets>
  <definedNames>
    <definedName name="chuong_pl_2" localSheetId="0">'phuc luc III'!$A$1</definedName>
    <definedName name="chuong_pl_2_name" localSheetId="0">'phuc luc III'!$A$5</definedName>
  </definedNames>
  <calcPr calcId="144525"/>
</workbook>
</file>

<file path=xl/calcChain.xml><?xml version="1.0" encoding="utf-8"?>
<calcChain xmlns="http://schemas.openxmlformats.org/spreadsheetml/2006/main">
  <c r="H19" i="1" l="1"/>
  <c r="H20" i="1"/>
  <c r="H23" i="1"/>
  <c r="F23" i="1"/>
  <c r="G23" i="1"/>
  <c r="G22" i="1"/>
  <c r="E18" i="1"/>
  <c r="H18" i="1"/>
  <c r="H17" i="1"/>
  <c r="F20" i="1"/>
  <c r="G20" i="1"/>
  <c r="F19" i="1"/>
  <c r="G19" i="1"/>
  <c r="G18" i="1"/>
  <c r="D17" i="1"/>
  <c r="D11" i="1"/>
  <c r="F21" i="1"/>
  <c r="G21" i="1"/>
  <c r="H15" i="1"/>
  <c r="H14" i="1"/>
  <c r="H11" i="1"/>
  <c r="H22" i="1"/>
  <c r="C17" i="1"/>
  <c r="C14" i="1"/>
  <c r="C11" i="1"/>
  <c r="H21" i="1"/>
  <c r="G17" i="1"/>
  <c r="G11" i="1"/>
  <c r="E17" i="1"/>
  <c r="E11" i="1"/>
  <c r="F18" i="1"/>
  <c r="F17" i="1"/>
  <c r="F11" i="1"/>
</calcChain>
</file>

<file path=xl/sharedStrings.xml><?xml version="1.0" encoding="utf-8"?>
<sst xmlns="http://schemas.openxmlformats.org/spreadsheetml/2006/main" count="41" uniqueCount="41">
  <si>
    <t>Đơn vị: Triệu đồng</t>
  </si>
  <si>
    <t>Nội dung</t>
  </si>
  <si>
    <t>Dư nợ đầu kỳ (ngày 01 tháng 01)</t>
  </si>
  <si>
    <t>Vay trong kỳ</t>
  </si>
  <si>
    <t>Trả nợ trong năm</t>
  </si>
  <si>
    <t>Gốc</t>
  </si>
  <si>
    <t>Lãi/phí</t>
  </si>
  <si>
    <t>Tổng</t>
  </si>
  <si>
    <t>a</t>
  </si>
  <si>
    <t>b</t>
  </si>
  <si>
    <t>6=1+2-3</t>
  </si>
  <si>
    <t>Tổng số</t>
  </si>
  <si>
    <t>I</t>
  </si>
  <si>
    <t>Vay phát hành trái phiếu chính quyền địa phương</t>
  </si>
  <si>
    <t>II</t>
  </si>
  <si>
    <t>Tạm ứng ngân quỹ nhà nước</t>
  </si>
  <si>
    <t>III</t>
  </si>
  <si>
    <t>Vay các tổ chức tài chính, tín dụng</t>
  </si>
  <si>
    <t>Vay Ngân hàng Phát triển Việt Nam (1)</t>
  </si>
  <si>
    <t>Vay các tổ chức tài chính, tín dụng (2)</t>
  </si>
  <si>
    <t>IV</t>
  </si>
  <si>
    <t>Vay lại vốn vay nước ngoài (3)</t>
  </si>
  <si>
    <t>V</t>
  </si>
  <si>
    <t>Vay các tổ chức khác (2)</t>
  </si>
  <si>
    <t>Stt</t>
  </si>
  <si>
    <t>Ghi chú:</t>
  </si>
  <si>
    <t>(1) Không bao gồm các khoản vay lại vốn vay nước ngoài ủy thác qua Ngân hàng Phát triển Việt Nam.</t>
  </si>
  <si>
    <t>(2) Chi tiết theo các tổ chức cho vay.</t>
  </si>
  <si>
    <t>(3) Bao gồm các khoản vay lại vốn vay nước ngoài ủy thác qua Ngân hàng Phát triển Việt Nam.</t>
  </si>
  <si>
    <t>(Kèm theo Nghị định số 93/2018/NĐ-CP ngày 30/6/2018 của Chính phủ)</t>
  </si>
  <si>
    <t>Dự án mở rộng và nâng cấp đô thị Việt Nam - Tiểu dự án thành phố Vĩnh Long</t>
  </si>
  <si>
    <t xml:space="preserve">Dự án tăng cường quản lý đất đai và cơ sở dữ liệu đất đai </t>
  </si>
  <si>
    <t>Dự án đầu tư trang thiết bị Bệnh viện Đa khoa tỉnh Vĩnh Long</t>
  </si>
  <si>
    <t>Dự án  phát triển đô thị và tăng cường khả năng thích ứng với biến đổi khí hậu thành phố Vĩnh Long, tỉnh Vĩnh Long</t>
  </si>
  <si>
    <t>BÁO CÁO TÌNH HÌNH VAY VÀ TRẢ NỢ CỦA CHÍNH QUYỀN ĐỊA PHƯƠNG NĂM 2024</t>
  </si>
  <si>
    <t>Khoản vay IDA</t>
  </si>
  <si>
    <t>Khoản vay IDA SUF</t>
  </si>
  <si>
    <t>Dư nợ cuối kỳ (ngày 31 tháng 12)</t>
  </si>
  <si>
    <t>UBND TỈNH VĨNH LONG</t>
  </si>
  <si>
    <t>(Kèm theo Báo cáo số:  62 /BC-UBND ngày  14 tháng  02  năm  2025)</t>
  </si>
  <si>
    <t>PHỤ LỤC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</si>
</sst>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63"/>
      <scheme val="minor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3" fontId="1" fillId="0" borderId="3" xfId="0" applyNumberFormat="1" applyFont="1" applyBorder="1" applyAlignment="1">
      <alignment horizontal="right" vertical="center" wrapText="1"/>
    </xf>
    <xf numFmtId="3" fontId="2" fillId="0" borderId="3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3" fontId="1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4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3" fontId="3" fillId="0" borderId="3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showZeros="0" tabSelected="1" workbookViewId="0">
      <selection activeCell="A2" sqref="A2:H2"/>
    </sheetView>
  </sheetViews>
  <sheetFormatPr defaultColWidth="9" defaultRowHeight="16.5" x14ac:dyDescent="0.25"/>
  <cols>
    <col min="1" max="1" width="5.42578125" style="1" customWidth="1"/>
    <col min="2" max="2" width="39.5703125" style="1" customWidth="1"/>
    <col min="3" max="3" width="14.42578125" style="1" customWidth="1"/>
    <col min="4" max="4" width="14.7109375" style="1" bestFit="1" customWidth="1"/>
    <col min="5" max="5" width="10.42578125" style="1" customWidth="1"/>
    <col min="6" max="6" width="11.42578125" style="1" customWidth="1"/>
    <col min="7" max="7" width="10.140625" style="1" customWidth="1"/>
    <col min="8" max="8" width="20.42578125" style="1" customWidth="1"/>
    <col min="9" max="16384" width="9" style="1"/>
  </cols>
  <sheetData>
    <row r="1" spans="1:8" x14ac:dyDescent="0.25">
      <c r="A1" s="29" t="s">
        <v>40</v>
      </c>
      <c r="B1" s="29"/>
      <c r="C1" s="29"/>
      <c r="D1" s="29"/>
      <c r="E1" s="29"/>
      <c r="F1" s="29"/>
      <c r="G1" s="29"/>
      <c r="H1" s="29"/>
    </row>
    <row r="2" spans="1:8" x14ac:dyDescent="0.25">
      <c r="A2" s="28" t="s">
        <v>29</v>
      </c>
      <c r="B2" s="28"/>
      <c r="C2" s="28"/>
      <c r="D2" s="28"/>
      <c r="E2" s="28"/>
      <c r="F2" s="28"/>
      <c r="G2" s="28"/>
      <c r="H2" s="28"/>
    </row>
    <row r="3" spans="1:8" x14ac:dyDescent="0.25">
      <c r="A3" s="2" t="s">
        <v>38</v>
      </c>
      <c r="B3" s="4"/>
      <c r="C3" s="4"/>
      <c r="D3" s="4"/>
      <c r="E3" s="4"/>
      <c r="F3" s="4"/>
      <c r="G3" s="4"/>
      <c r="H3" s="4"/>
    </row>
    <row r="4" spans="1:8" x14ac:dyDescent="0.25">
      <c r="A4" s="2"/>
    </row>
    <row r="5" spans="1:8" ht="47.25" customHeight="1" x14ac:dyDescent="0.25">
      <c r="A5" s="30" t="s">
        <v>34</v>
      </c>
      <c r="B5" s="30"/>
      <c r="C5" s="30"/>
      <c r="D5" s="30"/>
      <c r="E5" s="30"/>
      <c r="F5" s="30"/>
      <c r="G5" s="30"/>
      <c r="H5" s="30"/>
    </row>
    <row r="6" spans="1:8" x14ac:dyDescent="0.25">
      <c r="A6" s="28" t="s">
        <v>39</v>
      </c>
      <c r="B6" s="28"/>
      <c r="C6" s="28"/>
      <c r="D6" s="28"/>
      <c r="E6" s="28"/>
      <c r="F6" s="28"/>
      <c r="G6" s="28"/>
      <c r="H6" s="28"/>
    </row>
    <row r="7" spans="1:8" ht="22.5" customHeight="1" x14ac:dyDescent="0.25">
      <c r="G7" s="31" t="s">
        <v>0</v>
      </c>
      <c r="H7" s="31"/>
    </row>
    <row r="8" spans="1:8" ht="44.25" customHeight="1" x14ac:dyDescent="0.25">
      <c r="A8" s="27" t="s">
        <v>24</v>
      </c>
      <c r="B8" s="27" t="s">
        <v>1</v>
      </c>
      <c r="C8" s="27" t="s">
        <v>2</v>
      </c>
      <c r="D8" s="27" t="s">
        <v>3</v>
      </c>
      <c r="E8" s="27" t="s">
        <v>4</v>
      </c>
      <c r="F8" s="27"/>
      <c r="G8" s="27"/>
      <c r="H8" s="27" t="s">
        <v>37</v>
      </c>
    </row>
    <row r="9" spans="1:8" x14ac:dyDescent="0.25">
      <c r="A9" s="27"/>
      <c r="B9" s="27"/>
      <c r="C9" s="27"/>
      <c r="D9" s="27"/>
      <c r="E9" s="5" t="s">
        <v>5</v>
      </c>
      <c r="F9" s="5" t="s">
        <v>6</v>
      </c>
      <c r="G9" s="5" t="s">
        <v>7</v>
      </c>
      <c r="H9" s="27"/>
    </row>
    <row r="10" spans="1:8" ht="26.25" customHeight="1" x14ac:dyDescent="0.25">
      <c r="A10" s="6" t="s">
        <v>8</v>
      </c>
      <c r="B10" s="6" t="s">
        <v>9</v>
      </c>
      <c r="C10" s="6">
        <v>1</v>
      </c>
      <c r="D10" s="6">
        <v>2</v>
      </c>
      <c r="E10" s="6">
        <v>3</v>
      </c>
      <c r="F10" s="6">
        <v>4</v>
      </c>
      <c r="G10" s="6">
        <v>5</v>
      </c>
      <c r="H10" s="6" t="s">
        <v>10</v>
      </c>
    </row>
    <row r="11" spans="1:8" ht="26.25" customHeight="1" x14ac:dyDescent="0.25">
      <c r="A11" s="7"/>
      <c r="B11" s="8" t="s">
        <v>11</v>
      </c>
      <c r="C11" s="9">
        <f t="shared" ref="C11:H11" si="0">C12+C13+C14+C17</f>
        <v>257038.96975300001</v>
      </c>
      <c r="D11" s="9">
        <f t="shared" si="0"/>
        <v>112729.37405599999</v>
      </c>
      <c r="E11" s="9">
        <f t="shared" si="0"/>
        <v>10711.867682</v>
      </c>
      <c r="F11" s="9">
        <f t="shared" si="0"/>
        <v>13537.913893999999</v>
      </c>
      <c r="G11" s="9">
        <f t="shared" si="0"/>
        <v>24249.781575999998</v>
      </c>
      <c r="H11" s="9">
        <f t="shared" si="0"/>
        <v>359056.476127</v>
      </c>
    </row>
    <row r="12" spans="1:8" ht="36.75" customHeight="1" x14ac:dyDescent="0.25">
      <c r="A12" s="10" t="s">
        <v>12</v>
      </c>
      <c r="B12" s="11" t="s">
        <v>13</v>
      </c>
      <c r="C12" s="12"/>
      <c r="D12" s="12"/>
      <c r="E12" s="12"/>
      <c r="F12" s="12"/>
      <c r="G12" s="12"/>
      <c r="H12" s="12"/>
    </row>
    <row r="13" spans="1:8" ht="26.25" customHeight="1" x14ac:dyDescent="0.25">
      <c r="A13" s="10" t="s">
        <v>14</v>
      </c>
      <c r="B13" s="11" t="s">
        <v>15</v>
      </c>
      <c r="C13" s="12"/>
      <c r="D13" s="12"/>
      <c r="E13" s="12"/>
      <c r="F13" s="12"/>
      <c r="G13" s="12"/>
      <c r="H13" s="12"/>
    </row>
    <row r="14" spans="1:8" x14ac:dyDescent="0.25">
      <c r="A14" s="10" t="s">
        <v>16</v>
      </c>
      <c r="B14" s="11" t="s">
        <v>17</v>
      </c>
      <c r="C14" s="13">
        <f>C15+C16</f>
        <v>0</v>
      </c>
      <c r="D14" s="13"/>
      <c r="E14" s="13"/>
      <c r="F14" s="13"/>
      <c r="G14" s="13"/>
      <c r="H14" s="13">
        <f>H15+H16</f>
        <v>0</v>
      </c>
    </row>
    <row r="15" spans="1:8" ht="33" x14ac:dyDescent="0.25">
      <c r="A15" s="14">
        <v>1</v>
      </c>
      <c r="B15" s="15" t="s">
        <v>18</v>
      </c>
      <c r="C15" s="12"/>
      <c r="D15" s="12"/>
      <c r="E15" s="12"/>
      <c r="F15" s="12"/>
      <c r="G15" s="12"/>
      <c r="H15" s="12">
        <f>C15+D15-E15</f>
        <v>0</v>
      </c>
    </row>
    <row r="16" spans="1:8" x14ac:dyDescent="0.25">
      <c r="A16" s="14">
        <v>2</v>
      </c>
      <c r="B16" s="15" t="s">
        <v>19</v>
      </c>
      <c r="C16" s="16"/>
      <c r="D16" s="16"/>
      <c r="E16" s="16"/>
      <c r="F16" s="16"/>
      <c r="G16" s="16"/>
      <c r="H16" s="16"/>
    </row>
    <row r="17" spans="1:8" ht="26.25" customHeight="1" x14ac:dyDescent="0.25">
      <c r="A17" s="10" t="s">
        <v>20</v>
      </c>
      <c r="B17" s="11" t="s">
        <v>21</v>
      </c>
      <c r="C17" s="13">
        <f t="shared" ref="C17:H17" si="1">C18+C21+C22+C23</f>
        <v>257038.96975300001</v>
      </c>
      <c r="D17" s="13">
        <f t="shared" si="1"/>
        <v>112729.37405599999</v>
      </c>
      <c r="E17" s="13">
        <f t="shared" si="1"/>
        <v>10711.867682</v>
      </c>
      <c r="F17" s="13">
        <f t="shared" si="1"/>
        <v>13537.913893999999</v>
      </c>
      <c r="G17" s="13">
        <f t="shared" si="1"/>
        <v>24249.781575999998</v>
      </c>
      <c r="H17" s="13">
        <f t="shared" si="1"/>
        <v>359056.476127</v>
      </c>
    </row>
    <row r="18" spans="1:8" ht="49.5" x14ac:dyDescent="0.25">
      <c r="A18" s="14">
        <v>1</v>
      </c>
      <c r="B18" s="15" t="s">
        <v>30</v>
      </c>
      <c r="C18" s="12">
        <v>201417.35135000001</v>
      </c>
      <c r="D18" s="12">
        <v>48975.212981999997</v>
      </c>
      <c r="E18" s="12">
        <f>E19+E20</f>
        <v>9900.5939999999991</v>
      </c>
      <c r="F18" s="12">
        <f>F19+F20</f>
        <v>8575.6030749999991</v>
      </c>
      <c r="G18" s="12">
        <f>G19+G20</f>
        <v>18476.197075</v>
      </c>
      <c r="H18" s="12">
        <f t="shared" ref="H18:H23" si="2">C18+D18-E18</f>
        <v>240491.970332</v>
      </c>
    </row>
    <row r="19" spans="1:8" s="3" customFormat="1" x14ac:dyDescent="0.25">
      <c r="A19" s="24"/>
      <c r="B19" s="25" t="s">
        <v>35</v>
      </c>
      <c r="C19" s="26">
        <v>61631.163812999999</v>
      </c>
      <c r="D19" s="26">
        <v>17410.960686999999</v>
      </c>
      <c r="E19" s="26">
        <v>9900.5939999999991</v>
      </c>
      <c r="F19" s="26">
        <f>1096.808189+658.084913</f>
        <v>1754.893102</v>
      </c>
      <c r="G19" s="26">
        <f>E19+F19</f>
        <v>11655.487101999999</v>
      </c>
      <c r="H19" s="26">
        <f t="shared" si="2"/>
        <v>69141.530500000008</v>
      </c>
    </row>
    <row r="20" spans="1:8" s="3" customFormat="1" x14ac:dyDescent="0.25">
      <c r="A20" s="24"/>
      <c r="B20" s="25" t="s">
        <v>36</v>
      </c>
      <c r="C20" s="26">
        <v>139786.18753699999</v>
      </c>
      <c r="D20" s="26">
        <v>31564.252294999998</v>
      </c>
      <c r="E20" s="26"/>
      <c r="F20" s="26">
        <f>6536.956465+283.753508</f>
        <v>6820.709973</v>
      </c>
      <c r="G20" s="26">
        <f>E20+F20</f>
        <v>6820.709973</v>
      </c>
      <c r="H20" s="26">
        <f t="shared" si="2"/>
        <v>171350.439832</v>
      </c>
    </row>
    <row r="21" spans="1:8" ht="33" x14ac:dyDescent="0.25">
      <c r="A21" s="14">
        <v>2</v>
      </c>
      <c r="B21" s="15" t="s">
        <v>31</v>
      </c>
      <c r="C21" s="12">
        <v>1764.402235</v>
      </c>
      <c r="D21" s="12"/>
      <c r="E21" s="12">
        <v>811.27368200000001</v>
      </c>
      <c r="F21" s="12">
        <f>28.093909+5.618835+16.856494</f>
        <v>50.569237999999999</v>
      </c>
      <c r="G21" s="12">
        <f>E21+F21</f>
        <v>861.84292000000005</v>
      </c>
      <c r="H21" s="12">
        <f t="shared" si="2"/>
        <v>953.12855300000001</v>
      </c>
    </row>
    <row r="22" spans="1:8" ht="33" customHeight="1" x14ac:dyDescent="0.25">
      <c r="A22" s="14">
        <v>3</v>
      </c>
      <c r="B22" s="15" t="s">
        <v>32</v>
      </c>
      <c r="C22" s="12">
        <v>53857.216167999999</v>
      </c>
      <c r="D22" s="12">
        <v>31062.085924999999</v>
      </c>
      <c r="E22" s="12"/>
      <c r="F22" s="12">
        <v>3336.3662060000001</v>
      </c>
      <c r="G22" s="12">
        <f>E22+F22</f>
        <v>3336.3662060000001</v>
      </c>
      <c r="H22" s="12">
        <f t="shared" si="2"/>
        <v>84919.302093000006</v>
      </c>
    </row>
    <row r="23" spans="1:8" ht="57.75" customHeight="1" x14ac:dyDescent="0.25">
      <c r="A23" s="14">
        <v>4</v>
      </c>
      <c r="B23" s="15" t="s">
        <v>33</v>
      </c>
      <c r="C23" s="16"/>
      <c r="D23" s="12">
        <v>32692.075149</v>
      </c>
      <c r="E23" s="16"/>
      <c r="F23" s="16">
        <f>1.919436+1573.455939</f>
        <v>1575.3753749999998</v>
      </c>
      <c r="G23" s="12">
        <f>E23+F23</f>
        <v>1575.3753749999998</v>
      </c>
      <c r="H23" s="12">
        <f t="shared" si="2"/>
        <v>32692.075149</v>
      </c>
    </row>
    <row r="24" spans="1:8" ht="26.25" customHeight="1" x14ac:dyDescent="0.25">
      <c r="A24" s="17" t="s">
        <v>22</v>
      </c>
      <c r="B24" s="18" t="s">
        <v>23</v>
      </c>
      <c r="C24" s="19"/>
      <c r="D24" s="19"/>
      <c r="E24" s="19"/>
      <c r="F24" s="19"/>
      <c r="G24" s="19"/>
      <c r="H24" s="19"/>
    </row>
    <row r="25" spans="1:8" x14ac:dyDescent="0.25">
      <c r="A25" s="20"/>
      <c r="B25" s="21"/>
      <c r="C25" s="22"/>
      <c r="D25" s="22"/>
      <c r="E25" s="22"/>
      <c r="F25" s="22"/>
      <c r="G25" s="22"/>
      <c r="H25" s="22"/>
    </row>
    <row r="26" spans="1:8" ht="17.25" x14ac:dyDescent="0.3">
      <c r="A26" s="23" t="s">
        <v>25</v>
      </c>
    </row>
    <row r="27" spans="1:8" s="3" customFormat="1" x14ac:dyDescent="0.25">
      <c r="A27" s="3" t="s">
        <v>26</v>
      </c>
    </row>
    <row r="28" spans="1:8" s="3" customFormat="1" ht="21" customHeight="1" x14ac:dyDescent="0.25">
      <c r="A28" s="3" t="s">
        <v>27</v>
      </c>
    </row>
    <row r="29" spans="1:8" s="3" customFormat="1" x14ac:dyDescent="0.25">
      <c r="A29" s="3" t="s">
        <v>28</v>
      </c>
    </row>
  </sheetData>
  <mergeCells count="11">
    <mergeCell ref="H8:H9"/>
    <mergeCell ref="A6:H6"/>
    <mergeCell ref="A1:H1"/>
    <mergeCell ref="A2:H2"/>
    <mergeCell ref="A5:H5"/>
    <mergeCell ref="G7:H7"/>
    <mergeCell ref="A8:A9"/>
    <mergeCell ref="B8:B9"/>
    <mergeCell ref="C8:C9"/>
    <mergeCell ref="D8:D9"/>
    <mergeCell ref="E8:G8"/>
  </mergeCells>
  <printOptions horizontalCentered="1"/>
  <pageMargins left="0.118110236220472" right="0.118110236220472" top="0.74803149606299202" bottom="0.74803149606299202" header="0.31496062992126" footer="0.31496062992126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phuc luc III</vt:lpstr>
      <vt:lpstr>'phuc luc III'!chuong_pl_2</vt:lpstr>
      <vt:lpstr>'phuc luc III'!chuong_pl_2_name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Thi Phuong</dc:creator>
  <cp:lastModifiedBy>Truong Thi To Nu</cp:lastModifiedBy>
  <cp:lastPrinted>2025-02-17T01:14:36Z</cp:lastPrinted>
  <dcterms:created xsi:type="dcterms:W3CDTF">2019-08-18T03:27:15Z</dcterms:created>
  <dcterms:modified xsi:type="dcterms:W3CDTF">2025-06-02T06:58:11Z</dcterms:modified>
</cp:coreProperties>
</file>

<file path=package/services/digital-signature/_rels/origin.psdsor.rels><?xml version="1.0" encoding="UTF-8" standalone="yes"?>
<Relationships xmlns="http://schemas.openxmlformats.org/package/2006/relationships"><Relationship Id="rId1" Type="http://schemas.openxmlformats.org/package/2006/relationships/digital-signature/signature" Target="xml-signature/1678002f14434bc086fefefc2b484319.psdsxs"/></Relationships>
</file>