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15" yWindow="90" windowWidth="12240" windowHeight="9975"/>
  </bookViews>
  <sheets>
    <sheet name="2.03" sheetId="1" r:id="rId1"/>
  </sheets>
  <definedNames>
    <definedName name="_xlnm.Print_Area" localSheetId="0">'2.03'!$A$1:$W$16</definedName>
    <definedName name="_xlnm.Print_Titles" localSheetId="0">'2.03'!$6:$9</definedName>
  </definedNames>
  <calcPr calcId="144525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D11" i="1"/>
  <c r="H12" i="1"/>
  <c r="D12" i="1"/>
  <c r="E10" i="1" l="1"/>
  <c r="M10" i="1"/>
  <c r="N10" i="1"/>
  <c r="O10" i="1"/>
  <c r="U10" i="1"/>
  <c r="V10" i="1"/>
  <c r="W10" i="1"/>
  <c r="F10" i="1"/>
  <c r="G10" i="1"/>
  <c r="I10" i="1"/>
  <c r="J10" i="1"/>
  <c r="R10" i="1"/>
  <c r="S10" i="1"/>
  <c r="M17" i="1" l="1"/>
  <c r="H15" i="1" l="1"/>
  <c r="T15" i="1"/>
  <c r="T10" i="1" s="1"/>
  <c r="Q15" i="1"/>
  <c r="L15" i="1"/>
  <c r="D15" i="1"/>
  <c r="L14" i="1"/>
  <c r="K14" i="1"/>
  <c r="D14" i="1"/>
  <c r="H14" i="1" l="1"/>
  <c r="K10" i="1"/>
  <c r="P15" i="1"/>
  <c r="P10" i="1" s="1"/>
  <c r="Q10" i="1"/>
  <c r="L13" i="1"/>
  <c r="L10" i="1" s="1"/>
  <c r="H13" i="1" l="1"/>
  <c r="H10" i="1" s="1"/>
  <c r="D13" i="1"/>
  <c r="D10" i="1" s="1"/>
</calcChain>
</file>

<file path=xl/sharedStrings.xml><?xml version="1.0" encoding="utf-8"?>
<sst xmlns="http://schemas.openxmlformats.org/spreadsheetml/2006/main" count="54" uniqueCount="29">
  <si>
    <t>Tên Dự án</t>
  </si>
  <si>
    <t>Nhà tài trợ</t>
  </si>
  <si>
    <t>Tổng</t>
  </si>
  <si>
    <t>Trong đó:</t>
  </si>
  <si>
    <t>Cấp phát</t>
  </si>
  <si>
    <t>XDCB</t>
  </si>
  <si>
    <t>HCSN</t>
  </si>
  <si>
    <t>Vay lại</t>
  </si>
  <si>
    <t>Nhu cầu rút vốn năm 2023</t>
  </si>
  <si>
    <t>Nhu cầu rút vốn năm 2024</t>
  </si>
  <si>
    <t>STT</t>
  </si>
  <si>
    <t>I</t>
  </si>
  <si>
    <t>Đvt: triệu đồng</t>
  </si>
  <si>
    <t>BÁO CÁO TÌNH HÌNH THỰC HIỆN RÚT VỐN VAY ODA VÀ ƯU ĐÃI NƯỚC NGOÀI NĂM HIỆN HÀNH, DỰ KIẾN NĂM KẾ HOẠCH VÀ 02 NĂM TIẾP THEO</t>
  </si>
  <si>
    <t>Dự án Mở rộng nâng cấp đô thị Việt Nam - Tiểu dự án Thành phố Vĩnh Long, tỉnh Vĩnh Long</t>
  </si>
  <si>
    <t>Dự án Tăng cường quản lý đất đai và cơ sở dữ liệu đất đai tỉnh Vĩnh Long</t>
  </si>
  <si>
    <t>Dự án Phát triển đô thị và tăng cường khả năng thích ứng biến đổi khí hậu thành phố Vĩnh Long, tỉnh Vĩnh Long</t>
  </si>
  <si>
    <t>WB và Chính phủ Hà Lan</t>
  </si>
  <si>
    <t>WB</t>
  </si>
  <si>
    <t>Tổng số</t>
  </si>
  <si>
    <t>Mẫu biểu lập kế hoạch 2.03</t>
  </si>
  <si>
    <t>Các dự án đã ký hiệp định đến 30/6/2022 đang giải ngân</t>
  </si>
  <si>
    <t>Kế hoạch vốn được giao năm 2022</t>
  </si>
  <si>
    <t>Ước thực hiện năm 2022</t>
  </si>
  <si>
    <t>Nhu cầu rút vốn năm 2025</t>
  </si>
  <si>
    <t>Dự án Đầu tư trang thiết bị Bệnh viện đa khoa tỉnh Vĩnh Long</t>
  </si>
  <si>
    <t>Chính phủ Áo</t>
  </si>
  <si>
    <t>Đơn vị báo cáo: UBND tỉnh Vĩnh Long</t>
  </si>
  <si>
    <t>(Kèm theo công văn số  1540/STC-QLNS ngày  25/ 7 /2022 của Sở Tài chính)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</si>
</sst>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.##0.00_);_(* \(#.##0.00\);_(* &quot;-&quot;??_);_(@_)"/>
  </numFmts>
  <fonts count="15" x14ac:knownFonts="1">
    <font>
      <sz val="13"/>
      <color theme="1"/>
      <name val="Times New Roman"/>
      <family val="2"/>
      <charset val="163"/>
    </font>
    <font>
      <sz val="13"/>
      <name val="Times New Roman"/>
      <family val="1"/>
      <charset val="163"/>
    </font>
    <font>
      <sz val="10"/>
      <name val="Arial"/>
      <family val="2"/>
      <charset val="163"/>
    </font>
    <font>
      <i/>
      <sz val="13"/>
      <color theme="1"/>
      <name val="Times New Roman"/>
      <family val="2"/>
      <charset val="163"/>
    </font>
    <font>
      <sz val="13"/>
      <name val="Times New Roman"/>
      <family val="2"/>
      <charset val="163"/>
    </font>
    <font>
      <b/>
      <sz val="12"/>
      <color theme="1"/>
      <name val="Times New Roman"/>
      <family val="2"/>
      <charset val="163"/>
    </font>
    <font>
      <b/>
      <sz val="12"/>
      <name val="Times New Roman"/>
      <family val="2"/>
      <charset val="163"/>
    </font>
    <font>
      <sz val="12"/>
      <color theme="1"/>
      <name val="Times New Roman"/>
      <family val="2"/>
      <charset val="163"/>
    </font>
    <font>
      <sz val="12"/>
      <name val="Times New Roman"/>
      <family val="2"/>
      <charset val="163"/>
    </font>
    <font>
      <i/>
      <sz val="14"/>
      <color theme="1"/>
      <name val="Times New Roman"/>
      <family val="2"/>
      <charset val="163"/>
    </font>
    <font>
      <sz val="14"/>
      <color theme="1"/>
      <name val="Times New Roman"/>
      <family val="2"/>
      <charset val="163"/>
    </font>
    <font>
      <b/>
      <sz val="13"/>
      <color theme="1"/>
      <name val="Times New Roman"/>
      <family val="2"/>
      <charset val="163"/>
    </font>
    <font>
      <b/>
      <sz val="13"/>
      <name val="Times New Roman"/>
      <family val="2"/>
      <charset val="163"/>
    </font>
    <font>
      <b/>
      <sz val="16"/>
      <color theme="1"/>
      <name val="Times New Roman"/>
      <family val="2"/>
      <charset val="163"/>
    </font>
    <font>
      <sz val="16"/>
      <color theme="1"/>
      <name val="Times New Roman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41" fontId="4" fillId="2" borderId="1" xfId="0" applyNumberFormat="1" applyFont="1" applyFill="1" applyBorder="1" applyAlignment="1">
      <alignment vertical="center"/>
    </xf>
    <xf numFmtId="41" fontId="4" fillId="2" borderId="1" xfId="0" applyNumberFormat="1" applyFont="1" applyFill="1" applyBorder="1"/>
    <xf numFmtId="0" fontId="1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1" fontId="6" fillId="0" borderId="1" xfId="0" applyNumberFormat="1" applyFont="1" applyBorder="1" applyAlignment="1">
      <alignment vertical="center"/>
    </xf>
    <xf numFmtId="41" fontId="6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41" fontId="8" fillId="0" borderId="1" xfId="0" applyNumberFormat="1" applyFont="1" applyBorder="1" applyAlignment="1">
      <alignment vertical="center"/>
    </xf>
    <xf numFmtId="41" fontId="8" fillId="2" borderId="1" xfId="1" applyNumberFormat="1" applyFont="1" applyFill="1" applyBorder="1" applyAlignment="1">
      <alignment horizontal="center" vertical="center" wrapText="1"/>
    </xf>
    <xf numFmtId="41" fontId="8" fillId="2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justify" vertical="center" wrapText="1"/>
    </xf>
    <xf numFmtId="41" fontId="8" fillId="0" borderId="1" xfId="0" applyNumberFormat="1" applyFont="1" applyBorder="1" applyAlignment="1">
      <alignment horizontal="right" vertical="center"/>
    </xf>
    <xf numFmtId="41" fontId="8" fillId="2" borderId="1" xfId="0" applyNumberFormat="1" applyFont="1" applyFill="1" applyBorder="1"/>
    <xf numFmtId="41" fontId="8" fillId="0" borderId="1" xfId="0" applyNumberFormat="1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</cellXfs>
  <cellStyles count="2">
    <cellStyle name="Comma 7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tabSelected="1" view="pageBreakPreview" zoomScale="77" zoomScaleNormal="80" zoomScaleSheetLayoutView="77" workbookViewId="0">
      <selection activeCell="A4" sqref="A4:W4"/>
    </sheetView>
  </sheetViews>
  <sheetFormatPr defaultRowHeight="16.5" x14ac:dyDescent="0.25"/>
  <cols>
    <col min="1" max="1" width="5" style="2" customWidth="1"/>
    <col min="2" max="2" width="35.6640625" style="4" customWidth="1"/>
    <col min="3" max="3" width="8.88671875" style="3" customWidth="1"/>
    <col min="4" max="4" width="9.77734375" style="1" customWidth="1"/>
    <col min="5" max="5" width="9.109375" style="1" customWidth="1"/>
    <col min="6" max="6" width="7.21875" style="1" customWidth="1"/>
    <col min="7" max="7" width="9" style="1" customWidth="1"/>
    <col min="8" max="8" width="9.21875" style="5" customWidth="1"/>
    <col min="9" max="9" width="9" style="5" customWidth="1"/>
    <col min="10" max="10" width="7.109375" style="5" customWidth="1"/>
    <col min="11" max="11" width="9" style="5" customWidth="1"/>
    <col min="12" max="12" width="9.21875" style="5" customWidth="1"/>
    <col min="13" max="13" width="8.21875" style="14" customWidth="1"/>
    <col min="14" max="14" width="6.44140625" style="14" customWidth="1"/>
    <col min="15" max="15" width="8.109375" style="14" customWidth="1"/>
    <col min="16" max="16" width="9.88671875" style="5" customWidth="1"/>
    <col min="17" max="17" width="8.44140625" style="5" customWidth="1"/>
    <col min="18" max="18" width="6.88671875" style="5" customWidth="1"/>
    <col min="19" max="19" width="8.5546875" style="5" customWidth="1"/>
    <col min="20" max="20" width="9.88671875" style="5" customWidth="1"/>
    <col min="21" max="21" width="8.44140625" style="5" customWidth="1"/>
    <col min="22" max="22" width="7.33203125" style="1" customWidth="1"/>
    <col min="23" max="23" width="8.6640625" style="1" customWidth="1"/>
    <col min="24" max="16384" width="8.88671875" style="1"/>
  </cols>
  <sheetData>
    <row r="1" spans="1:23" s="37" customFormat="1" ht="23.25" customHeight="1" x14ac:dyDescent="0.25">
      <c r="A1" s="44" t="s">
        <v>20</v>
      </c>
      <c r="B1" s="44"/>
      <c r="C1" s="36"/>
      <c r="H1" s="38"/>
      <c r="I1" s="38"/>
      <c r="J1" s="38"/>
      <c r="K1" s="38"/>
      <c r="L1" s="38"/>
      <c r="M1" s="39"/>
      <c r="N1" s="39"/>
      <c r="O1" s="39"/>
      <c r="P1" s="38"/>
      <c r="Q1" s="38"/>
      <c r="R1" s="38"/>
      <c r="S1" s="38"/>
      <c r="T1" s="38"/>
      <c r="U1" s="38"/>
    </row>
    <row r="2" spans="1:23" s="37" customFormat="1" ht="23.25" customHeight="1" x14ac:dyDescent="0.25">
      <c r="A2" s="45" t="s">
        <v>27</v>
      </c>
      <c r="B2" s="45"/>
      <c r="C2" s="36"/>
      <c r="H2" s="38"/>
      <c r="I2" s="38"/>
      <c r="J2" s="38"/>
      <c r="K2" s="38"/>
      <c r="L2" s="38"/>
      <c r="M2" s="39"/>
      <c r="N2" s="39"/>
      <c r="O2" s="39"/>
      <c r="P2" s="38"/>
      <c r="Q2" s="38"/>
      <c r="R2" s="38"/>
      <c r="S2" s="38"/>
      <c r="T2" s="38"/>
      <c r="U2" s="38"/>
    </row>
    <row r="3" spans="1:23" s="40" customFormat="1" ht="39" customHeight="1" x14ac:dyDescent="0.25">
      <c r="A3" s="48" t="s">
        <v>13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3" s="35" customFormat="1" ht="22.5" customHeight="1" x14ac:dyDescent="0.25">
      <c r="A4" s="46" t="s">
        <v>28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 s="6" customFormat="1" ht="39.75" customHeight="1" x14ac:dyDescent="0.25">
      <c r="A5" s="7"/>
      <c r="B5" s="8"/>
      <c r="C5" s="9"/>
      <c r="H5" s="10"/>
      <c r="I5" s="10"/>
      <c r="J5" s="10"/>
      <c r="K5" s="10"/>
      <c r="L5" s="10"/>
      <c r="M5" s="11"/>
      <c r="N5" s="11"/>
      <c r="O5" s="11"/>
      <c r="P5" s="10"/>
      <c r="Q5" s="10"/>
      <c r="R5" s="10"/>
      <c r="S5" s="10"/>
      <c r="T5" s="10"/>
      <c r="U5" s="10"/>
      <c r="V5" s="47" t="s">
        <v>12</v>
      </c>
      <c r="W5" s="47"/>
    </row>
    <row r="6" spans="1:23" s="15" customFormat="1" ht="36.75" customHeight="1" x14ac:dyDescent="0.25">
      <c r="A6" s="41" t="s">
        <v>10</v>
      </c>
      <c r="B6" s="41" t="s">
        <v>0</v>
      </c>
      <c r="C6" s="41" t="s">
        <v>1</v>
      </c>
      <c r="D6" s="41" t="s">
        <v>22</v>
      </c>
      <c r="E6" s="41"/>
      <c r="F6" s="41"/>
      <c r="G6" s="41"/>
      <c r="H6" s="43" t="s">
        <v>23</v>
      </c>
      <c r="I6" s="43"/>
      <c r="J6" s="43"/>
      <c r="K6" s="43"/>
      <c r="L6" s="43" t="s">
        <v>8</v>
      </c>
      <c r="M6" s="43"/>
      <c r="N6" s="43"/>
      <c r="O6" s="43"/>
      <c r="P6" s="42" t="s">
        <v>9</v>
      </c>
      <c r="Q6" s="42"/>
      <c r="R6" s="42"/>
      <c r="S6" s="42"/>
      <c r="T6" s="41" t="s">
        <v>24</v>
      </c>
      <c r="U6" s="41"/>
      <c r="V6" s="41"/>
      <c r="W6" s="41"/>
    </row>
    <row r="7" spans="1:23" s="15" customFormat="1" ht="30.75" customHeight="1" x14ac:dyDescent="0.25">
      <c r="A7" s="41"/>
      <c r="B7" s="41"/>
      <c r="C7" s="41"/>
      <c r="D7" s="41" t="s">
        <v>2</v>
      </c>
      <c r="E7" s="41" t="s">
        <v>3</v>
      </c>
      <c r="F7" s="41"/>
      <c r="G7" s="41"/>
      <c r="H7" s="42" t="s">
        <v>2</v>
      </c>
      <c r="I7" s="42" t="s">
        <v>3</v>
      </c>
      <c r="J7" s="42"/>
      <c r="K7" s="42"/>
      <c r="L7" s="42" t="s">
        <v>2</v>
      </c>
      <c r="M7" s="43" t="s">
        <v>3</v>
      </c>
      <c r="N7" s="43"/>
      <c r="O7" s="43"/>
      <c r="P7" s="42" t="s">
        <v>2</v>
      </c>
      <c r="Q7" s="42" t="s">
        <v>3</v>
      </c>
      <c r="R7" s="42"/>
      <c r="S7" s="42"/>
      <c r="T7" s="42" t="s">
        <v>2</v>
      </c>
      <c r="U7" s="41" t="s">
        <v>3</v>
      </c>
      <c r="V7" s="41"/>
      <c r="W7" s="41"/>
    </row>
    <row r="8" spans="1:23" s="15" customFormat="1" ht="30.75" customHeight="1" x14ac:dyDescent="0.25">
      <c r="A8" s="41"/>
      <c r="B8" s="41"/>
      <c r="C8" s="41"/>
      <c r="D8" s="41"/>
      <c r="E8" s="41" t="s">
        <v>4</v>
      </c>
      <c r="F8" s="41"/>
      <c r="G8" s="41" t="s">
        <v>7</v>
      </c>
      <c r="H8" s="42"/>
      <c r="I8" s="43" t="s">
        <v>4</v>
      </c>
      <c r="J8" s="43"/>
      <c r="K8" s="42" t="s">
        <v>7</v>
      </c>
      <c r="L8" s="42"/>
      <c r="M8" s="43" t="s">
        <v>4</v>
      </c>
      <c r="N8" s="43"/>
      <c r="O8" s="43" t="s">
        <v>7</v>
      </c>
      <c r="P8" s="42"/>
      <c r="Q8" s="42" t="s">
        <v>4</v>
      </c>
      <c r="R8" s="42"/>
      <c r="S8" s="42" t="s">
        <v>7</v>
      </c>
      <c r="T8" s="42"/>
      <c r="U8" s="41" t="s">
        <v>4</v>
      </c>
      <c r="V8" s="41"/>
      <c r="W8" s="41" t="s">
        <v>7</v>
      </c>
    </row>
    <row r="9" spans="1:23" s="15" customFormat="1" ht="30.75" customHeight="1" x14ac:dyDescent="0.25">
      <c r="A9" s="41"/>
      <c r="B9" s="41"/>
      <c r="C9" s="41"/>
      <c r="D9" s="41"/>
      <c r="E9" s="16" t="s">
        <v>5</v>
      </c>
      <c r="F9" s="16" t="s">
        <v>6</v>
      </c>
      <c r="G9" s="41"/>
      <c r="H9" s="42"/>
      <c r="I9" s="17" t="s">
        <v>5</v>
      </c>
      <c r="J9" s="17" t="s">
        <v>6</v>
      </c>
      <c r="K9" s="42"/>
      <c r="L9" s="42"/>
      <c r="M9" s="18" t="s">
        <v>5</v>
      </c>
      <c r="N9" s="18" t="s">
        <v>6</v>
      </c>
      <c r="O9" s="43"/>
      <c r="P9" s="42"/>
      <c r="Q9" s="17" t="s">
        <v>5</v>
      </c>
      <c r="R9" s="17" t="s">
        <v>6</v>
      </c>
      <c r="S9" s="42"/>
      <c r="T9" s="42"/>
      <c r="U9" s="17" t="s">
        <v>5</v>
      </c>
      <c r="V9" s="16" t="s">
        <v>6</v>
      </c>
      <c r="W9" s="41"/>
    </row>
    <row r="10" spans="1:23" s="15" customFormat="1" ht="45.75" customHeight="1" x14ac:dyDescent="0.25">
      <c r="A10" s="16"/>
      <c r="B10" s="16" t="s">
        <v>19</v>
      </c>
      <c r="C10" s="16"/>
      <c r="D10" s="19">
        <f>SUM(D11)</f>
        <v>476271</v>
      </c>
      <c r="E10" s="19">
        <f t="shared" ref="E10:W10" si="0">SUM(E11)</f>
        <v>253671</v>
      </c>
      <c r="F10" s="19">
        <f t="shared" si="0"/>
        <v>0</v>
      </c>
      <c r="G10" s="19">
        <f t="shared" si="0"/>
        <v>222600</v>
      </c>
      <c r="H10" s="19">
        <f t="shared" si="0"/>
        <v>284655</v>
      </c>
      <c r="I10" s="19">
        <f t="shared" si="0"/>
        <v>150976</v>
      </c>
      <c r="J10" s="19">
        <f t="shared" si="0"/>
        <v>0</v>
      </c>
      <c r="K10" s="19">
        <f t="shared" si="0"/>
        <v>133679</v>
      </c>
      <c r="L10" s="19">
        <f t="shared" si="0"/>
        <v>872820</v>
      </c>
      <c r="M10" s="20">
        <f t="shared" si="0"/>
        <v>445816</v>
      </c>
      <c r="N10" s="20">
        <f t="shared" si="0"/>
        <v>0</v>
      </c>
      <c r="O10" s="20">
        <f t="shared" si="0"/>
        <v>427004</v>
      </c>
      <c r="P10" s="19">
        <f t="shared" si="0"/>
        <v>1400000</v>
      </c>
      <c r="Q10" s="19">
        <f t="shared" si="0"/>
        <v>700000</v>
      </c>
      <c r="R10" s="19">
        <f t="shared" si="0"/>
        <v>0</v>
      </c>
      <c r="S10" s="19">
        <f t="shared" si="0"/>
        <v>700000</v>
      </c>
      <c r="T10" s="19">
        <f t="shared" si="0"/>
        <v>1600000</v>
      </c>
      <c r="U10" s="19">
        <f t="shared" si="0"/>
        <v>800000</v>
      </c>
      <c r="V10" s="19">
        <f t="shared" si="0"/>
        <v>0</v>
      </c>
      <c r="W10" s="19">
        <f t="shared" si="0"/>
        <v>800000</v>
      </c>
    </row>
    <row r="11" spans="1:23" s="23" customFormat="1" ht="53.25" customHeight="1" x14ac:dyDescent="0.25">
      <c r="A11" s="21" t="s">
        <v>11</v>
      </c>
      <c r="B11" s="22" t="s">
        <v>21</v>
      </c>
      <c r="C11" s="16"/>
      <c r="D11" s="19">
        <f>SUM(D12:D15)</f>
        <v>476271</v>
      </c>
      <c r="E11" s="19">
        <f t="shared" ref="E11:W11" si="1">SUM(E12:E15)</f>
        <v>253671</v>
      </c>
      <c r="F11" s="19">
        <f t="shared" si="1"/>
        <v>0</v>
      </c>
      <c r="G11" s="19">
        <f t="shared" si="1"/>
        <v>222600</v>
      </c>
      <c r="H11" s="19">
        <f t="shared" si="1"/>
        <v>284655</v>
      </c>
      <c r="I11" s="19">
        <f t="shared" si="1"/>
        <v>150976</v>
      </c>
      <c r="J11" s="19">
        <f t="shared" si="1"/>
        <v>0</v>
      </c>
      <c r="K11" s="19">
        <f t="shared" si="1"/>
        <v>133679</v>
      </c>
      <c r="L11" s="19">
        <f t="shared" si="1"/>
        <v>872820</v>
      </c>
      <c r="M11" s="20">
        <f t="shared" si="1"/>
        <v>445816</v>
      </c>
      <c r="N11" s="20">
        <f t="shared" si="1"/>
        <v>0</v>
      </c>
      <c r="O11" s="20">
        <f t="shared" si="1"/>
        <v>427004</v>
      </c>
      <c r="P11" s="19">
        <f t="shared" si="1"/>
        <v>1400000</v>
      </c>
      <c r="Q11" s="19">
        <f t="shared" si="1"/>
        <v>700000</v>
      </c>
      <c r="R11" s="19">
        <f t="shared" si="1"/>
        <v>0</v>
      </c>
      <c r="S11" s="19">
        <f t="shared" si="1"/>
        <v>700000</v>
      </c>
      <c r="T11" s="19">
        <f t="shared" si="1"/>
        <v>1600000</v>
      </c>
      <c r="U11" s="19">
        <f t="shared" si="1"/>
        <v>800000</v>
      </c>
      <c r="V11" s="19">
        <f t="shared" si="1"/>
        <v>0</v>
      </c>
      <c r="W11" s="19">
        <f t="shared" si="1"/>
        <v>800000</v>
      </c>
    </row>
    <row r="12" spans="1:23" s="30" customFormat="1" ht="68.25" customHeight="1" x14ac:dyDescent="0.25">
      <c r="A12" s="24">
        <v>1</v>
      </c>
      <c r="B12" s="25" t="s">
        <v>25</v>
      </c>
      <c r="C12" s="26" t="s">
        <v>26</v>
      </c>
      <c r="D12" s="27">
        <f>SUM(E12:G12)</f>
        <v>61431</v>
      </c>
      <c r="E12" s="28">
        <v>43000</v>
      </c>
      <c r="F12" s="28"/>
      <c r="G12" s="28">
        <v>18431</v>
      </c>
      <c r="H12" s="27">
        <f>SUM(I12:K12)</f>
        <v>61431</v>
      </c>
      <c r="I12" s="28">
        <v>43000</v>
      </c>
      <c r="J12" s="28"/>
      <c r="K12" s="28">
        <v>18431</v>
      </c>
      <c r="L12" s="27"/>
      <c r="M12" s="29"/>
      <c r="N12" s="29"/>
      <c r="O12" s="29"/>
      <c r="P12" s="27"/>
      <c r="Q12" s="27"/>
      <c r="R12" s="27"/>
      <c r="S12" s="27"/>
      <c r="T12" s="27"/>
      <c r="U12" s="27"/>
      <c r="V12" s="27"/>
      <c r="W12" s="27"/>
    </row>
    <row r="13" spans="1:23" s="30" customFormat="1" ht="52.5" customHeight="1" x14ac:dyDescent="0.25">
      <c r="A13" s="24">
        <v>2</v>
      </c>
      <c r="B13" s="31" t="s">
        <v>15</v>
      </c>
      <c r="C13" s="26" t="s">
        <v>18</v>
      </c>
      <c r="D13" s="27">
        <f>SUM(E13:G13)</f>
        <v>7467</v>
      </c>
      <c r="E13" s="27">
        <v>2695</v>
      </c>
      <c r="F13" s="27"/>
      <c r="G13" s="27">
        <v>4772</v>
      </c>
      <c r="H13" s="27">
        <f>SUM(I13:K13)</f>
        <v>2426</v>
      </c>
      <c r="I13" s="28">
        <v>0</v>
      </c>
      <c r="J13" s="27"/>
      <c r="K13" s="27">
        <v>2426</v>
      </c>
      <c r="L13" s="27">
        <f>SUM(M13:O13)</f>
        <v>7666</v>
      </c>
      <c r="M13" s="29">
        <v>5366</v>
      </c>
      <c r="N13" s="29"/>
      <c r="O13" s="29">
        <v>2300</v>
      </c>
      <c r="P13" s="27"/>
      <c r="Q13" s="27"/>
      <c r="R13" s="27"/>
      <c r="S13" s="27"/>
      <c r="T13" s="27"/>
      <c r="U13" s="27"/>
      <c r="V13" s="27"/>
      <c r="W13" s="27"/>
    </row>
    <row r="14" spans="1:23" s="30" customFormat="1" ht="56.25" customHeight="1" x14ac:dyDescent="0.25">
      <c r="A14" s="24">
        <v>3</v>
      </c>
      <c r="B14" s="25" t="s">
        <v>14</v>
      </c>
      <c r="C14" s="26" t="s">
        <v>18</v>
      </c>
      <c r="D14" s="28">
        <f>E14+G14</f>
        <v>320798</v>
      </c>
      <c r="E14" s="28">
        <v>207976</v>
      </c>
      <c r="F14" s="28"/>
      <c r="G14" s="28">
        <v>112822</v>
      </c>
      <c r="H14" s="28">
        <f>I14+K14</f>
        <v>220798</v>
      </c>
      <c r="I14" s="28">
        <v>107976</v>
      </c>
      <c r="J14" s="28"/>
      <c r="K14" s="28">
        <f>G14</f>
        <v>112822</v>
      </c>
      <c r="L14" s="32">
        <f>M14+O14</f>
        <v>448264</v>
      </c>
      <c r="M14" s="29">
        <v>232005</v>
      </c>
      <c r="N14" s="33"/>
      <c r="O14" s="29">
        <v>216259</v>
      </c>
      <c r="P14" s="34"/>
      <c r="Q14" s="34"/>
      <c r="R14" s="34"/>
      <c r="S14" s="34"/>
      <c r="T14" s="34"/>
      <c r="U14" s="34"/>
      <c r="V14" s="34"/>
      <c r="W14" s="34"/>
    </row>
    <row r="15" spans="1:23" s="30" customFormat="1" ht="68.25" customHeight="1" x14ac:dyDescent="0.25">
      <c r="A15" s="24">
        <v>4</v>
      </c>
      <c r="B15" s="25" t="s">
        <v>16</v>
      </c>
      <c r="C15" s="26" t="s">
        <v>17</v>
      </c>
      <c r="D15" s="28">
        <f>E15+G15</f>
        <v>86575</v>
      </c>
      <c r="E15" s="28"/>
      <c r="F15" s="28"/>
      <c r="G15" s="28">
        <v>86575</v>
      </c>
      <c r="H15" s="28">
        <f>I15+K15</f>
        <v>0</v>
      </c>
      <c r="I15" s="28"/>
      <c r="J15" s="28"/>
      <c r="K15" s="28">
        <v>0</v>
      </c>
      <c r="L15" s="27">
        <f>M15+O15</f>
        <v>416890</v>
      </c>
      <c r="M15" s="29">
        <v>208445</v>
      </c>
      <c r="N15" s="29"/>
      <c r="O15" s="29">
        <v>208445</v>
      </c>
      <c r="P15" s="27">
        <f>Q15+S15</f>
        <v>1400000</v>
      </c>
      <c r="Q15" s="27">
        <f>S15</f>
        <v>700000</v>
      </c>
      <c r="R15" s="27"/>
      <c r="S15" s="27">
        <v>700000</v>
      </c>
      <c r="T15" s="27">
        <f>U15+W15</f>
        <v>1600000</v>
      </c>
      <c r="U15" s="27">
        <v>800000</v>
      </c>
      <c r="V15" s="27"/>
      <c r="W15" s="27">
        <v>800000</v>
      </c>
    </row>
    <row r="17" spans="13:15" x14ac:dyDescent="0.25">
      <c r="M17" s="14">
        <f>132005+100000</f>
        <v>232005</v>
      </c>
      <c r="O17" s="14">
        <v>216259</v>
      </c>
    </row>
    <row r="21" spans="13:15" x14ac:dyDescent="0.25">
      <c r="M21" s="12">
        <v>233700.86553499999</v>
      </c>
      <c r="N21" s="13"/>
      <c r="O21" s="12">
        <v>103791.640073</v>
      </c>
    </row>
  </sheetData>
  <mergeCells count="33">
    <mergeCell ref="T6:W6"/>
    <mergeCell ref="T7:T9"/>
    <mergeCell ref="U7:W7"/>
    <mergeCell ref="U8:V8"/>
    <mergeCell ref="A6:A9"/>
    <mergeCell ref="B6:B9"/>
    <mergeCell ref="C6:C9"/>
    <mergeCell ref="G8:G9"/>
    <mergeCell ref="K8:K9"/>
    <mergeCell ref="D6:G6"/>
    <mergeCell ref="H6:K6"/>
    <mergeCell ref="P6:S6"/>
    <mergeCell ref="E7:G7"/>
    <mergeCell ref="D7:D9"/>
    <mergeCell ref="E8:F8"/>
    <mergeCell ref="H7:H9"/>
    <mergeCell ref="A1:B1"/>
    <mergeCell ref="A2:B2"/>
    <mergeCell ref="A4:W4"/>
    <mergeCell ref="V5:W5"/>
    <mergeCell ref="A3:W3"/>
    <mergeCell ref="L6:O6"/>
    <mergeCell ref="L7:L9"/>
    <mergeCell ref="M8:N8"/>
    <mergeCell ref="O8:O9"/>
    <mergeCell ref="M7:O7"/>
    <mergeCell ref="W8:W9"/>
    <mergeCell ref="P7:P9"/>
    <mergeCell ref="Q7:S7"/>
    <mergeCell ref="Q8:R8"/>
    <mergeCell ref="I7:K7"/>
    <mergeCell ref="I8:J8"/>
    <mergeCell ref="S8:S9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5" fitToHeight="0" orientation="landscape" verticalDpi="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2.03</vt:lpstr>
      <vt:lpstr>'2.03'!Print_Area</vt:lpstr>
      <vt:lpstr>'2.03'!Print_Titles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th5</dc:creator>
  <cp:lastModifiedBy>Truong Thi To Nu</cp:lastModifiedBy>
  <cp:lastPrinted>2022-07-28T06:50:14Z</cp:lastPrinted>
  <dcterms:created xsi:type="dcterms:W3CDTF">2021-07-19T03:14:07Z</dcterms:created>
  <dcterms:modified xsi:type="dcterms:W3CDTF">2022-07-28T08:52:59Z</dcterms:modified>
</cp:coreProperties>
</file>