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570" yWindow="90" windowWidth="11385" windowHeight="9975"/>
  </bookViews>
  <sheets>
    <sheet name="2.03" sheetId="1" r:id="rId1"/>
    <sheet name="Sheet2" sheetId="2" r:id="rId2"/>
    <sheet name="Sheet3" sheetId="3" r:id="rId3"/>
  </sheets>
  <definedNames>
    <definedName name="_xlnm.Print_Area" localSheetId="0">'2.03'!$A$1:$AA$15</definedName>
    <definedName name="_xlnm.Print_Titles" localSheetId="0">'2.03'!$4:$7</definedName>
  </definedNames>
  <calcPr calcId="124519"/>
</workbook>
</file>

<file path=xl/calcChain.xml><?xml version="1.0" encoding="utf-8"?>
<calcChain xmlns="http://schemas.openxmlformats.org/spreadsheetml/2006/main">
  <c r="X15" i="1"/>
  <c r="T15"/>
  <c r="P15"/>
  <c r="L15"/>
  <c r="L14" l="1"/>
  <c r="L13" s="1"/>
  <c r="L12"/>
  <c r="L11"/>
  <c r="S13"/>
  <c r="R13"/>
  <c r="Q13"/>
  <c r="P13"/>
  <c r="P9" s="1"/>
  <c r="S10"/>
  <c r="R10"/>
  <c r="Q10"/>
  <c r="P10"/>
  <c r="S9"/>
  <c r="R9"/>
  <c r="Q9"/>
  <c r="AA10"/>
  <c r="I10"/>
  <c r="J10"/>
  <c r="K10"/>
  <c r="M10"/>
  <c r="N10"/>
  <c r="O10"/>
  <c r="T10"/>
  <c r="U10"/>
  <c r="V10"/>
  <c r="W10"/>
  <c r="X10"/>
  <c r="Y10"/>
  <c r="Z10"/>
  <c r="I13"/>
  <c r="J13"/>
  <c r="K13"/>
  <c r="M13"/>
  <c r="N13"/>
  <c r="O13"/>
  <c r="T13"/>
  <c r="T9" s="1"/>
  <c r="U13"/>
  <c r="V13"/>
  <c r="W13"/>
  <c r="X13"/>
  <c r="X9" s="1"/>
  <c r="Y13"/>
  <c r="Z13"/>
  <c r="AA13"/>
  <c r="AA9" s="1"/>
  <c r="H15"/>
  <c r="H14"/>
  <c r="H12"/>
  <c r="H11"/>
  <c r="L10" l="1"/>
  <c r="H10"/>
  <c r="H9" s="1"/>
  <c r="H13"/>
  <c r="Y9"/>
  <c r="W9"/>
  <c r="U9"/>
  <c r="O9"/>
  <c r="Z9"/>
  <c r="V9"/>
  <c r="N9"/>
  <c r="J9"/>
  <c r="K9"/>
  <c r="I9"/>
  <c r="M9"/>
  <c r="L9"/>
</calcChain>
</file>

<file path=xl/sharedStrings.xml><?xml version="1.0" encoding="utf-8"?>
<sst xmlns="http://schemas.openxmlformats.org/spreadsheetml/2006/main" count="57" uniqueCount="35">
  <si>
    <t>Tên Dự án</t>
  </si>
  <si>
    <t>Nhà tài trợ</t>
  </si>
  <si>
    <t>Tổng</t>
  </si>
  <si>
    <t>Cấp phát</t>
  </si>
  <si>
    <t>XDCB</t>
  </si>
  <si>
    <t>HCSN</t>
  </si>
  <si>
    <t>Vay lại</t>
  </si>
  <si>
    <t>STT</t>
  </si>
  <si>
    <t>I</t>
  </si>
  <si>
    <t>II</t>
  </si>
  <si>
    <t>Dự án Mở rộng nâng cấp đô thị Việt Nam - Tiểu dự án Thành phố Vĩnh Long, tỉnh Vĩnh Long</t>
  </si>
  <si>
    <t>Dự án Tăng cường quản lý đất đai và cơ sở dữ liệu đất đai tỉnh Vĩnh Long</t>
  </si>
  <si>
    <t>Dự án Đầu tư trang thiết bị Bệnh viện đa khoa tỉnh Vĩnh Long</t>
  </si>
  <si>
    <t>Dự án Phát triển đô thị và tăng cường khả năng thích ứng biến đổi khí hậu thành phố Vĩnh Long, tỉnh Vĩnh Long</t>
  </si>
  <si>
    <t>WB và Chính phủ Hà Lan</t>
  </si>
  <si>
    <t>WB</t>
  </si>
  <si>
    <t>Chính phủ Áo</t>
  </si>
  <si>
    <t>Tổng số</t>
  </si>
  <si>
    <t>MẪU BIỂU BÁO CÁO DỰ KIẾN NGUỒN VỐN VAY ODA, VAY ƯU ĐÃI NƯỚC NGOÀI CỦA ĐỊA PHƯƠNG GIAI ĐOẠN 2021-2025</t>
  </si>
  <si>
    <t>Số vốn</t>
  </si>
  <si>
    <t>Cơ chế tài chính</t>
  </si>
  <si>
    <t>Cấp phát (%)</t>
  </si>
  <si>
    <t>Vay lại (%)</t>
  </si>
  <si>
    <t>Tình trạng</t>
  </si>
  <si>
    <t>Đơn vị: USD/triệu đồng</t>
  </si>
  <si>
    <t>Dự kiến năm 2022</t>
  </si>
  <si>
    <t>Dự kiến năm 2023</t>
  </si>
  <si>
    <t>Dự kiến năm 2024</t>
  </si>
  <si>
    <t>Dự kiến năm 2025</t>
  </si>
  <si>
    <t>Các dự án đang giải ngân</t>
  </si>
  <si>
    <t>Các dự án đề xuất mới và dự kiến giải ngân trong thời gian tới</t>
  </si>
  <si>
    <t>(Kèm theo công văn số 1425/STC-QLNS ngày 30/7/2021)</t>
  </si>
  <si>
    <t>Kế hoạch năm 2021</t>
  </si>
  <si>
    <t>Dự án đã được phê duyệt chủ trương đầu tư và phê duyệt dự án đầu tư</t>
  </si>
  <si>
    <t>DỰ KIẾN GIẢI NGÂN TRONG KỲ KẾ HOẠCH 2021-2025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</si>
</sst>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#,##0_ ;\-#,##0\ "/>
  </numFmts>
  <fonts count="16">
    <font>
      <sz val="13"/>
      <color theme="1"/>
      <name val="Times New Roman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i/>
      <sz val="11"/>
      <color theme="1"/>
      <name val="Times New Roman"/>
      <family val="1"/>
      <charset val="163"/>
    </font>
    <font>
      <sz val="13"/>
      <color theme="1"/>
      <name val="Times New Roman"/>
      <family val="2"/>
      <charset val="163"/>
    </font>
    <font>
      <b/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i/>
      <sz val="11"/>
      <name val="Times New Roman"/>
      <family val="1"/>
      <charset val="163"/>
    </font>
    <font>
      <sz val="12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0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13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5"/>
  <sheetViews>
    <sheetView tabSelected="1" topLeftCell="A10" zoomScale="80" zoomScaleNormal="80" zoomScaleSheetLayoutView="70" workbookViewId="0">
      <selection activeCell="H4" sqref="H4:AA4"/>
    </sheetView>
  </sheetViews>
  <sheetFormatPr defaultRowHeight="16.5"/>
  <cols>
    <col min="1" max="1" width="3.77734375" style="2" customWidth="1"/>
    <col min="2" max="2" width="24.109375" style="4" customWidth="1"/>
    <col min="3" max="3" width="5.21875" style="3" customWidth="1"/>
    <col min="4" max="4" width="7.44140625" style="3" customWidth="1"/>
    <col min="5" max="6" width="6.44140625" style="3" customWidth="1"/>
    <col min="7" max="7" width="8.33203125" style="3" customWidth="1"/>
    <col min="8" max="8" width="7.88671875" style="1" customWidth="1"/>
    <col min="9" max="9" width="8.109375" style="1" customWidth="1"/>
    <col min="10" max="10" width="5.77734375" style="1" customWidth="1"/>
    <col min="11" max="11" width="8" style="1" customWidth="1"/>
    <col min="12" max="12" width="8.44140625" style="1" customWidth="1"/>
    <col min="13" max="13" width="7.109375" style="1" customWidth="1"/>
    <col min="14" max="14" width="5.5546875" style="1" customWidth="1"/>
    <col min="15" max="15" width="8.109375" style="1" customWidth="1"/>
    <col min="16" max="16" width="7.6640625" style="1" customWidth="1"/>
    <col min="17" max="17" width="7.21875" style="1" customWidth="1"/>
    <col min="18" max="18" width="6" style="1" customWidth="1"/>
    <col min="19" max="19" width="7.6640625" style="1" customWidth="1"/>
    <col min="20" max="20" width="8.88671875" style="1" customWidth="1"/>
    <col min="21" max="21" width="8.109375" style="1" customWidth="1"/>
    <col min="22" max="22" width="5.77734375" style="1" customWidth="1"/>
    <col min="23" max="23" width="7.21875" style="1" customWidth="1"/>
    <col min="24" max="24" width="8.5546875" style="1" customWidth="1"/>
    <col min="25" max="25" width="7" style="1" customWidth="1"/>
    <col min="26" max="26" width="5.5546875" style="1" customWidth="1"/>
    <col min="27" max="27" width="7.21875" style="1" customWidth="1"/>
    <col min="28" max="16384" width="8.88671875" style="1"/>
  </cols>
  <sheetData>
    <row r="1" spans="1:27" ht="33.75" customHeight="1">
      <c r="A1" s="43" t="s">
        <v>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3.25" customHeight="1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23.25" customHeight="1">
      <c r="A3" s="9"/>
      <c r="B3" s="10"/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26" t="s">
        <v>24</v>
      </c>
      <c r="Y3" s="26"/>
      <c r="Z3" s="26"/>
      <c r="AA3" s="26"/>
    </row>
    <row r="4" spans="1:27" s="5" customFormat="1" ht="36.75" customHeight="1">
      <c r="A4" s="27" t="s">
        <v>7</v>
      </c>
      <c r="B4" s="31" t="s">
        <v>0</v>
      </c>
      <c r="C4" s="31" t="s">
        <v>1</v>
      </c>
      <c r="D4" s="31" t="s">
        <v>19</v>
      </c>
      <c r="E4" s="34" t="s">
        <v>20</v>
      </c>
      <c r="F4" s="35"/>
      <c r="G4" s="39" t="s">
        <v>23</v>
      </c>
      <c r="H4" s="28" t="s">
        <v>34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0"/>
    </row>
    <row r="5" spans="1:27" s="5" customFormat="1" ht="36.75" customHeight="1">
      <c r="A5" s="27"/>
      <c r="B5" s="33"/>
      <c r="C5" s="33"/>
      <c r="D5" s="33"/>
      <c r="E5" s="36"/>
      <c r="F5" s="37"/>
      <c r="G5" s="40"/>
      <c r="H5" s="27" t="s">
        <v>32</v>
      </c>
      <c r="I5" s="27"/>
      <c r="J5" s="27"/>
      <c r="K5" s="27"/>
      <c r="L5" s="27" t="s">
        <v>25</v>
      </c>
      <c r="M5" s="27"/>
      <c r="N5" s="27"/>
      <c r="O5" s="27"/>
      <c r="P5" s="27" t="s">
        <v>26</v>
      </c>
      <c r="Q5" s="27"/>
      <c r="R5" s="27"/>
      <c r="S5" s="27"/>
      <c r="T5" s="27" t="s">
        <v>27</v>
      </c>
      <c r="U5" s="27"/>
      <c r="V5" s="27"/>
      <c r="W5" s="27"/>
      <c r="X5" s="27" t="s">
        <v>28</v>
      </c>
      <c r="Y5" s="27"/>
      <c r="Z5" s="27"/>
      <c r="AA5" s="27"/>
    </row>
    <row r="6" spans="1:27" s="5" customFormat="1" ht="30.75" customHeight="1">
      <c r="A6" s="27"/>
      <c r="B6" s="33"/>
      <c r="C6" s="33"/>
      <c r="D6" s="33"/>
      <c r="E6" s="31" t="s">
        <v>21</v>
      </c>
      <c r="F6" s="31" t="s">
        <v>22</v>
      </c>
      <c r="G6" s="40"/>
      <c r="H6" s="27" t="s">
        <v>2</v>
      </c>
      <c r="I6" s="27" t="s">
        <v>3</v>
      </c>
      <c r="J6" s="27"/>
      <c r="K6" s="31" t="s">
        <v>6</v>
      </c>
      <c r="L6" s="27" t="s">
        <v>2</v>
      </c>
      <c r="M6" s="27" t="s">
        <v>3</v>
      </c>
      <c r="N6" s="27"/>
      <c r="O6" s="31" t="s">
        <v>6</v>
      </c>
      <c r="P6" s="27" t="s">
        <v>2</v>
      </c>
      <c r="Q6" s="27" t="s">
        <v>3</v>
      </c>
      <c r="R6" s="27"/>
      <c r="S6" s="31" t="s">
        <v>6</v>
      </c>
      <c r="T6" s="27" t="s">
        <v>2</v>
      </c>
      <c r="U6" s="27" t="s">
        <v>3</v>
      </c>
      <c r="V6" s="27"/>
      <c r="W6" s="31" t="s">
        <v>6</v>
      </c>
      <c r="X6" s="27" t="s">
        <v>2</v>
      </c>
      <c r="Y6" s="27" t="s">
        <v>3</v>
      </c>
      <c r="Z6" s="27"/>
      <c r="AA6" s="31" t="s">
        <v>6</v>
      </c>
    </row>
    <row r="7" spans="1:27" s="46" customFormat="1" ht="30.75" customHeight="1">
      <c r="A7" s="27"/>
      <c r="B7" s="32"/>
      <c r="C7" s="32"/>
      <c r="D7" s="32"/>
      <c r="E7" s="38"/>
      <c r="F7" s="38"/>
      <c r="G7" s="41"/>
      <c r="H7" s="27"/>
      <c r="I7" s="45" t="s">
        <v>4</v>
      </c>
      <c r="J7" s="45" t="s">
        <v>5</v>
      </c>
      <c r="K7" s="32"/>
      <c r="L7" s="27"/>
      <c r="M7" s="45" t="s">
        <v>4</v>
      </c>
      <c r="N7" s="45" t="s">
        <v>5</v>
      </c>
      <c r="O7" s="32"/>
      <c r="P7" s="27"/>
      <c r="Q7" s="45" t="s">
        <v>4</v>
      </c>
      <c r="R7" s="45" t="s">
        <v>5</v>
      </c>
      <c r="S7" s="32"/>
      <c r="T7" s="27"/>
      <c r="U7" s="45" t="s">
        <v>4</v>
      </c>
      <c r="V7" s="45" t="s">
        <v>5</v>
      </c>
      <c r="W7" s="32"/>
      <c r="X7" s="27"/>
      <c r="Y7" s="45" t="s">
        <v>4</v>
      </c>
      <c r="Z7" s="45" t="s">
        <v>5</v>
      </c>
      <c r="AA7" s="32"/>
    </row>
    <row r="8" spans="1:27" s="8" customFormat="1" ht="24.75" customHeight="1">
      <c r="A8" s="13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3">
        <v>8</v>
      </c>
      <c r="I8" s="15">
        <v>9</v>
      </c>
      <c r="J8" s="15">
        <v>10</v>
      </c>
      <c r="K8" s="14">
        <v>11</v>
      </c>
      <c r="L8" s="13">
        <v>12</v>
      </c>
      <c r="M8" s="15">
        <v>13</v>
      </c>
      <c r="N8" s="15">
        <v>14</v>
      </c>
      <c r="O8" s="14">
        <v>15</v>
      </c>
      <c r="P8" s="13">
        <v>16</v>
      </c>
      <c r="Q8" s="15">
        <v>17</v>
      </c>
      <c r="R8" s="15">
        <v>18</v>
      </c>
      <c r="S8" s="14">
        <v>19</v>
      </c>
      <c r="T8" s="13">
        <v>20</v>
      </c>
      <c r="U8" s="15">
        <v>21</v>
      </c>
      <c r="V8" s="15">
        <v>22</v>
      </c>
      <c r="W8" s="14">
        <v>23</v>
      </c>
      <c r="X8" s="13">
        <v>24</v>
      </c>
      <c r="Y8" s="15">
        <v>25</v>
      </c>
      <c r="Z8" s="15">
        <v>26</v>
      </c>
      <c r="AA8" s="14">
        <v>27</v>
      </c>
    </row>
    <row r="9" spans="1:27" s="5" customFormat="1" ht="45.75" customHeight="1">
      <c r="A9" s="16"/>
      <c r="B9" s="17" t="s">
        <v>17</v>
      </c>
      <c r="C9" s="17"/>
      <c r="D9" s="17"/>
      <c r="E9" s="17"/>
      <c r="F9" s="17"/>
      <c r="G9" s="17"/>
      <c r="H9" s="18">
        <f>SUM(H10,H13)</f>
        <v>612291</v>
      </c>
      <c r="I9" s="18">
        <f t="shared" ref="I9:AA9" si="0">SUM(I10,I13)</f>
        <v>365026</v>
      </c>
      <c r="J9" s="18">
        <f t="shared" si="0"/>
        <v>0</v>
      </c>
      <c r="K9" s="18">
        <f t="shared" si="0"/>
        <v>247265</v>
      </c>
      <c r="L9" s="18">
        <f t="shared" si="0"/>
        <v>1323548</v>
      </c>
      <c r="M9" s="18">
        <f t="shared" si="0"/>
        <v>738934</v>
      </c>
      <c r="N9" s="18">
        <f t="shared" si="0"/>
        <v>0</v>
      </c>
      <c r="O9" s="18">
        <f t="shared" si="0"/>
        <v>584614</v>
      </c>
      <c r="P9" s="18">
        <f t="shared" ref="P9" si="1">SUM(P10,P13)</f>
        <v>942089</v>
      </c>
      <c r="Q9" s="18">
        <f t="shared" ref="Q9" si="2">SUM(Q10,Q13)</f>
        <v>533788</v>
      </c>
      <c r="R9" s="18">
        <f t="shared" ref="R9" si="3">SUM(R10,R13)</f>
        <v>0</v>
      </c>
      <c r="S9" s="18">
        <f t="shared" ref="S9" si="4">SUM(S10,S13)</f>
        <v>408301</v>
      </c>
      <c r="T9" s="18">
        <f t="shared" si="0"/>
        <v>1036298</v>
      </c>
      <c r="U9" s="18">
        <f t="shared" si="0"/>
        <v>587167</v>
      </c>
      <c r="V9" s="18">
        <f t="shared" si="0"/>
        <v>0</v>
      </c>
      <c r="W9" s="18">
        <f t="shared" si="0"/>
        <v>449131</v>
      </c>
      <c r="X9" s="18">
        <f t="shared" si="0"/>
        <v>251300</v>
      </c>
      <c r="Y9" s="18">
        <f t="shared" si="0"/>
        <v>28600</v>
      </c>
      <c r="Z9" s="18">
        <f t="shared" si="0"/>
        <v>0</v>
      </c>
      <c r="AA9" s="18">
        <f t="shared" si="0"/>
        <v>222700</v>
      </c>
    </row>
    <row r="10" spans="1:27" s="6" customFormat="1" ht="46.5" customHeight="1">
      <c r="A10" s="19" t="s">
        <v>8</v>
      </c>
      <c r="B10" s="20" t="s">
        <v>29</v>
      </c>
      <c r="C10" s="16"/>
      <c r="D10" s="16"/>
      <c r="E10" s="16"/>
      <c r="F10" s="16"/>
      <c r="G10" s="16"/>
      <c r="H10" s="18">
        <f>SUM(H11:H12)</f>
        <v>391566</v>
      </c>
      <c r="I10" s="18">
        <f t="shared" ref="I10:AA10" si="5">SUM(I11:I12)</f>
        <v>210526</v>
      </c>
      <c r="J10" s="18">
        <f t="shared" si="5"/>
        <v>0</v>
      </c>
      <c r="K10" s="18">
        <f t="shared" si="5"/>
        <v>181040</v>
      </c>
      <c r="L10" s="18">
        <f t="shared" si="5"/>
        <v>405671</v>
      </c>
      <c r="M10" s="18">
        <f t="shared" si="5"/>
        <v>210671</v>
      </c>
      <c r="N10" s="18">
        <f t="shared" si="5"/>
        <v>0</v>
      </c>
      <c r="O10" s="18">
        <f t="shared" si="5"/>
        <v>195000</v>
      </c>
      <c r="P10" s="18">
        <f t="shared" ref="P10" si="6">SUM(P11:P12)</f>
        <v>0</v>
      </c>
      <c r="Q10" s="18">
        <f t="shared" ref="Q10" si="7">SUM(Q11:Q12)</f>
        <v>0</v>
      </c>
      <c r="R10" s="18">
        <f t="shared" ref="R10" si="8">SUM(R11:R12)</f>
        <v>0</v>
      </c>
      <c r="S10" s="18">
        <f t="shared" ref="S10" si="9">SUM(S11:S12)</f>
        <v>0</v>
      </c>
      <c r="T10" s="18">
        <f t="shared" si="5"/>
        <v>0</v>
      </c>
      <c r="U10" s="18">
        <f t="shared" si="5"/>
        <v>0</v>
      </c>
      <c r="V10" s="18">
        <f t="shared" si="5"/>
        <v>0</v>
      </c>
      <c r="W10" s="18">
        <f t="shared" si="5"/>
        <v>0</v>
      </c>
      <c r="X10" s="18">
        <f t="shared" si="5"/>
        <v>0</v>
      </c>
      <c r="Y10" s="18">
        <f t="shared" si="5"/>
        <v>0</v>
      </c>
      <c r="Z10" s="18">
        <f t="shared" si="5"/>
        <v>0</v>
      </c>
      <c r="AA10" s="18">
        <f t="shared" si="5"/>
        <v>0</v>
      </c>
    </row>
    <row r="11" spans="1:27" s="7" customFormat="1" ht="52.5" customHeight="1">
      <c r="A11" s="21">
        <v>1</v>
      </c>
      <c r="B11" s="22" t="s">
        <v>11</v>
      </c>
      <c r="C11" s="23" t="s">
        <v>15</v>
      </c>
      <c r="D11" s="23">
        <v>34603</v>
      </c>
      <c r="E11" s="24">
        <v>0.7</v>
      </c>
      <c r="F11" s="24">
        <v>0.3</v>
      </c>
      <c r="G11" s="23"/>
      <c r="H11" s="25">
        <f>SUM(I11:K11)</f>
        <v>18396</v>
      </c>
      <c r="I11" s="25">
        <v>12000</v>
      </c>
      <c r="J11" s="25"/>
      <c r="K11" s="25">
        <v>6396</v>
      </c>
      <c r="L11" s="25">
        <f>SUM(M11:O11)</f>
        <v>2695</v>
      </c>
      <c r="M11" s="25">
        <v>2695</v>
      </c>
      <c r="N11" s="25"/>
      <c r="O11" s="25">
        <v>0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7" customFormat="1" ht="63.75" customHeight="1">
      <c r="A12" s="21">
        <v>2</v>
      </c>
      <c r="B12" s="22" t="s">
        <v>10</v>
      </c>
      <c r="C12" s="23" t="s">
        <v>15</v>
      </c>
      <c r="D12" s="23">
        <v>729062</v>
      </c>
      <c r="E12" s="24">
        <v>0.55759999999999998</v>
      </c>
      <c r="F12" s="24">
        <v>0.44240000000000002</v>
      </c>
      <c r="G12" s="23"/>
      <c r="H12" s="25">
        <f>SUM(I12:K12)</f>
        <v>373170</v>
      </c>
      <c r="I12" s="25">
        <v>198526</v>
      </c>
      <c r="J12" s="25"/>
      <c r="K12" s="25">
        <v>174644</v>
      </c>
      <c r="L12" s="25">
        <f>SUM(M12:O12)</f>
        <v>402976</v>
      </c>
      <c r="M12" s="25">
        <v>207976</v>
      </c>
      <c r="N12" s="25"/>
      <c r="O12" s="25">
        <v>195000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s="6" customFormat="1" ht="48" customHeight="1">
      <c r="A13" s="19" t="s">
        <v>9</v>
      </c>
      <c r="B13" s="20" t="s">
        <v>30</v>
      </c>
      <c r="C13" s="16"/>
      <c r="D13" s="16"/>
      <c r="E13" s="16"/>
      <c r="F13" s="16"/>
      <c r="G13" s="16"/>
      <c r="H13" s="18">
        <f>SUM(H14:H15)</f>
        <v>220725</v>
      </c>
      <c r="I13" s="18">
        <f t="shared" ref="I13:AA13" si="10">SUM(I14:I15)</f>
        <v>154500</v>
      </c>
      <c r="J13" s="18">
        <f t="shared" si="10"/>
        <v>0</v>
      </c>
      <c r="K13" s="18">
        <f t="shared" si="10"/>
        <v>66225</v>
      </c>
      <c r="L13" s="18">
        <f>SUM(L14:L15)</f>
        <v>917877</v>
      </c>
      <c r="M13" s="18">
        <f t="shared" si="10"/>
        <v>528263</v>
      </c>
      <c r="N13" s="18">
        <f t="shared" si="10"/>
        <v>0</v>
      </c>
      <c r="O13" s="18">
        <f t="shared" si="10"/>
        <v>389614</v>
      </c>
      <c r="P13" s="18">
        <f t="shared" ref="P13" si="11">SUM(P14:P15)</f>
        <v>942089</v>
      </c>
      <c r="Q13" s="18">
        <f t="shared" ref="Q13" si="12">SUM(Q14:Q15)</f>
        <v>533788</v>
      </c>
      <c r="R13" s="18">
        <f t="shared" ref="R13" si="13">SUM(R14:R15)</f>
        <v>0</v>
      </c>
      <c r="S13" s="18">
        <f t="shared" ref="S13" si="14">SUM(S14:S15)</f>
        <v>408301</v>
      </c>
      <c r="T13" s="18">
        <f t="shared" si="10"/>
        <v>1036298</v>
      </c>
      <c r="U13" s="18">
        <f t="shared" si="10"/>
        <v>587167</v>
      </c>
      <c r="V13" s="18">
        <f t="shared" si="10"/>
        <v>0</v>
      </c>
      <c r="W13" s="18">
        <f t="shared" si="10"/>
        <v>449131</v>
      </c>
      <c r="X13" s="18">
        <f t="shared" si="10"/>
        <v>251300</v>
      </c>
      <c r="Y13" s="18">
        <f t="shared" si="10"/>
        <v>28600</v>
      </c>
      <c r="Z13" s="18">
        <f t="shared" si="10"/>
        <v>0</v>
      </c>
      <c r="AA13" s="18">
        <f t="shared" si="10"/>
        <v>222700</v>
      </c>
    </row>
    <row r="14" spans="1:27" s="7" customFormat="1" ht="108" customHeight="1">
      <c r="A14" s="21">
        <v>1</v>
      </c>
      <c r="B14" s="22" t="s">
        <v>12</v>
      </c>
      <c r="C14" s="23" t="s">
        <v>16</v>
      </c>
      <c r="D14" s="23">
        <v>282156</v>
      </c>
      <c r="E14" s="24">
        <v>0.7</v>
      </c>
      <c r="F14" s="24">
        <v>0.3</v>
      </c>
      <c r="G14" s="44" t="s">
        <v>33</v>
      </c>
      <c r="H14" s="25">
        <f>SUM(I14:K14)</f>
        <v>220725</v>
      </c>
      <c r="I14" s="25">
        <v>154500</v>
      </c>
      <c r="J14" s="25"/>
      <c r="K14" s="25">
        <v>66225</v>
      </c>
      <c r="L14" s="25">
        <f>SUM(M14:O14)</f>
        <v>61431</v>
      </c>
      <c r="M14" s="25">
        <v>43000</v>
      </c>
      <c r="N14" s="25"/>
      <c r="O14" s="25">
        <v>18431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7" customFormat="1" ht="113.25" customHeight="1">
      <c r="A15" s="21">
        <v>2</v>
      </c>
      <c r="B15" s="22" t="s">
        <v>13</v>
      </c>
      <c r="C15" s="23" t="s">
        <v>14</v>
      </c>
      <c r="D15" s="23">
        <v>3425780</v>
      </c>
      <c r="E15" s="24">
        <v>0.5</v>
      </c>
      <c r="F15" s="24">
        <v>0.5</v>
      </c>
      <c r="G15" s="44" t="s">
        <v>33</v>
      </c>
      <c r="H15" s="25">
        <f>SUM(I15:K15)</f>
        <v>0</v>
      </c>
      <c r="I15" s="25"/>
      <c r="J15" s="25"/>
      <c r="K15" s="25"/>
      <c r="L15" s="25">
        <f>SUM(M15:O15)</f>
        <v>856446</v>
      </c>
      <c r="M15" s="25">
        <v>485263</v>
      </c>
      <c r="N15" s="25"/>
      <c r="O15" s="25">
        <v>371183</v>
      </c>
      <c r="P15" s="25">
        <f>Q15+R15+S15</f>
        <v>942089</v>
      </c>
      <c r="Q15" s="25">
        <v>533788</v>
      </c>
      <c r="R15" s="25"/>
      <c r="S15" s="25">
        <v>408301</v>
      </c>
      <c r="T15" s="25">
        <f>U15+V15+W15</f>
        <v>1036298</v>
      </c>
      <c r="U15" s="25">
        <v>587167</v>
      </c>
      <c r="V15" s="25"/>
      <c r="W15" s="25">
        <v>449131</v>
      </c>
      <c r="X15" s="25">
        <f>Y15+Z15+AA15</f>
        <v>251300</v>
      </c>
      <c r="Y15" s="25">
        <v>28600</v>
      </c>
      <c r="Z15" s="25"/>
      <c r="AA15" s="25">
        <v>222700</v>
      </c>
    </row>
  </sheetData>
  <mergeCells count="32">
    <mergeCell ref="A2:AA2"/>
    <mergeCell ref="A1:AA1"/>
    <mergeCell ref="A4:A7"/>
    <mergeCell ref="B4:B7"/>
    <mergeCell ref="C4:C7"/>
    <mergeCell ref="K6:K7"/>
    <mergeCell ref="O6:O7"/>
    <mergeCell ref="X6:X7"/>
    <mergeCell ref="Y6:Z6"/>
    <mergeCell ref="AA6:AA7"/>
    <mergeCell ref="T6:T7"/>
    <mergeCell ref="U6:V6"/>
    <mergeCell ref="H6:H7"/>
    <mergeCell ref="I6:J6"/>
    <mergeCell ref="L6:L7"/>
    <mergeCell ref="M6:N6"/>
    <mergeCell ref="W6:W7"/>
    <mergeCell ref="P6:P7"/>
    <mergeCell ref="Q6:R6"/>
    <mergeCell ref="S6:S7"/>
    <mergeCell ref="D4:D7"/>
    <mergeCell ref="E4:F5"/>
    <mergeCell ref="E6:E7"/>
    <mergeCell ref="F6:F7"/>
    <mergeCell ref="G4:G7"/>
    <mergeCell ref="X3:AA3"/>
    <mergeCell ref="H5:K5"/>
    <mergeCell ref="L5:O5"/>
    <mergeCell ref="P5:S5"/>
    <mergeCell ref="T5:W5"/>
    <mergeCell ref="X5:AA5"/>
    <mergeCell ref="H4:AA4"/>
  </mergeCells>
  <printOptions horizontalCentered="1"/>
  <pageMargins left="0" right="0" top="0.39370078740157483" bottom="0.19685039370078741" header="0.19685039370078741" footer="0.19685039370078741"/>
  <pageSetup paperSize="9" scale="6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2.03</vt:lpstr>
      <vt:lpstr>Sheet2</vt:lpstr>
      <vt:lpstr>Sheet3</vt:lpstr>
      <vt:lpstr>'2.03'!Print_Area</vt:lpstr>
      <vt:lpstr>'2.03'!Print_Titles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th5</dc:creator>
  <cp:lastModifiedBy>Rename</cp:lastModifiedBy>
  <cp:lastPrinted>2021-08-03T03:00:31Z</cp:lastPrinted>
  <dcterms:created xsi:type="dcterms:W3CDTF">2021-07-19T03:14:07Z</dcterms:created>
  <dcterms:modified xsi:type="dcterms:W3CDTF">2021-08-03T03:00:41Z</dcterms:modified>
</cp:coreProperties>
</file>