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nguon thu Phi QT" sheetId="5" r:id="rId1"/>
    <sheet name="48-tt" sheetId="4" r:id="rId2"/>
    <sheet name="48-vp" sheetId="1" r:id="rId3"/>
    <sheet name="49" sheetId="2" r:id="rId4"/>
  </sheets>
  <definedNames>
    <definedName name="_xlnm.Print_Titles" localSheetId="2">'48-vp'!$8:$8</definedName>
    <definedName name="_xlnm.Print_Titles" localSheetId="3">'49'!$8:$9</definedName>
    <definedName name="_xlnm.Print_Titles" localSheetId="0">'nguon thu Phi QT'!$8:$9</definedName>
  </definedNames>
  <calcPr calcId="162913"/>
</workbook>
</file>

<file path=xl/calcChain.xml><?xml version="1.0" encoding="utf-8"?>
<calcChain xmlns="http://schemas.openxmlformats.org/spreadsheetml/2006/main">
  <c r="B22" i="5" l="1"/>
  <c r="B21" i="5"/>
  <c r="B20" i="5"/>
  <c r="B19" i="5"/>
  <c r="B18" i="5"/>
  <c r="B17" i="5"/>
  <c r="B16" i="5"/>
  <c r="B15" i="5"/>
  <c r="B14" i="5"/>
  <c r="B13" i="5"/>
  <c r="C12" i="5"/>
  <c r="B12" i="5"/>
  <c r="B11" i="5"/>
  <c r="B10" i="5" s="1"/>
  <c r="C10" i="5"/>
  <c r="B39" i="4" l="1"/>
  <c r="B37" i="4" s="1"/>
  <c r="B32" i="4"/>
  <c r="B30" i="4"/>
  <c r="B26" i="4"/>
  <c r="B24" i="4" s="1"/>
  <c r="B21" i="4"/>
  <c r="B15" i="4"/>
  <c r="B14" i="4" s="1"/>
  <c r="B12" i="4"/>
  <c r="B10" i="4"/>
  <c r="B16" i="4" l="1"/>
  <c r="B13" i="2" l="1"/>
  <c r="B48" i="2" l="1"/>
  <c r="B49" i="2"/>
  <c r="B50" i="2"/>
  <c r="B47" i="2"/>
  <c r="B43" i="2"/>
  <c r="C46" i="2"/>
  <c r="C44" i="2" s="1"/>
  <c r="D46" i="2"/>
  <c r="D44" i="2" s="1"/>
  <c r="D36" i="2"/>
  <c r="D34" i="2" s="1"/>
  <c r="B38" i="2"/>
  <c r="B39" i="2"/>
  <c r="B40" i="2"/>
  <c r="C37" i="2"/>
  <c r="B37" i="2" s="1"/>
  <c r="C29" i="2"/>
  <c r="C27" i="2" s="1"/>
  <c r="D29" i="2"/>
  <c r="D27" i="2" s="1"/>
  <c r="B30" i="2"/>
  <c r="B31" i="2"/>
  <c r="B32" i="2"/>
  <c r="B33" i="2"/>
  <c r="B26" i="2"/>
  <c r="C21" i="2"/>
  <c r="B56" i="2"/>
  <c r="C54" i="2"/>
  <c r="B54" i="2" s="1"/>
  <c r="B53" i="2"/>
  <c r="C51" i="2"/>
  <c r="B51" i="2" s="1"/>
  <c r="C41" i="2"/>
  <c r="B41" i="2" s="1"/>
  <c r="D24" i="2"/>
  <c r="C24" i="2"/>
  <c r="B23" i="2"/>
  <c r="B22" i="2"/>
  <c r="B21" i="2"/>
  <c r="B19" i="2"/>
  <c r="D18" i="2"/>
  <c r="D17" i="2" s="1"/>
  <c r="C17" i="2"/>
  <c r="B16" i="2"/>
  <c r="B15" i="2"/>
  <c r="D14" i="2"/>
  <c r="C14" i="2"/>
  <c r="B12" i="2"/>
  <c r="D11" i="2"/>
  <c r="C11" i="2"/>
  <c r="B24" i="2" l="1"/>
  <c r="B29" i="2"/>
  <c r="B36" i="2"/>
  <c r="B34" i="2" s="1"/>
  <c r="B11" i="2"/>
  <c r="C36" i="2"/>
  <c r="C34" i="2" s="1"/>
  <c r="B46" i="2"/>
  <c r="B44" i="2" s="1"/>
  <c r="B14" i="2"/>
  <c r="B18" i="2"/>
  <c r="B17" i="2" s="1"/>
  <c r="B27" i="2"/>
  <c r="D20" i="2"/>
  <c r="C20" i="2" l="1"/>
  <c r="B20" i="2" s="1"/>
  <c r="B31" i="1" l="1"/>
  <c r="B29" i="1" s="1"/>
  <c r="B43" i="1"/>
  <c r="B40" i="1"/>
  <c r="B37" i="1"/>
  <c r="B35" i="1" s="1"/>
  <c r="B32" i="1"/>
  <c r="B25" i="1"/>
  <c r="B23" i="1" s="1"/>
  <c r="B20" i="1"/>
  <c r="B17" i="1"/>
  <c r="B16" i="1" l="1"/>
  <c r="B14" i="1"/>
  <c r="B12" i="1" l="1"/>
  <c r="B10" i="1"/>
</calcChain>
</file>

<file path=xl/sharedStrings.xml><?xml version="1.0" encoding="utf-8"?>
<sst xmlns="http://schemas.openxmlformats.org/spreadsheetml/2006/main" count="177" uniqueCount="96">
  <si>
    <t>Nội dung</t>
  </si>
  <si>
    <t>Tổng số</t>
  </si>
  <si>
    <t>Văn phòng Sở</t>
  </si>
  <si>
    <t>I. Thu, chi ngân sách về phí, lệ phí</t>
  </si>
  <si>
    <t>II. Dự toán chi NSNN</t>
  </si>
  <si>
    <t xml:space="preserve">trong đó tiết kiệm 10% cải cách tiền lương </t>
  </si>
  <si>
    <t xml:space="preserve">Chi tiết theo đơn vị sử dụng </t>
  </si>
  <si>
    <t>2. Chi từ nguồn thu</t>
  </si>
  <si>
    <t>1. Dự toán thu</t>
  </si>
  <si>
    <t xml:space="preserve"> 3.2 Kinh phí nhiệm vụ không thường xuyên</t>
  </si>
  <si>
    <t xml:space="preserve"> 3.1 Kinh phí nhiệm vụ  thường xuyên </t>
  </si>
  <si>
    <t xml:space="preserve"> 1.1 Kinh phí thực hiện tự chủ</t>
  </si>
  <si>
    <t xml:space="preserve"> 1.2 Kinh phí không thực hiện tự chủ</t>
  </si>
  <si>
    <t xml:space="preserve"> 2.1 Kinh phí nhiệm vụ  thường xuyên theo chức năng</t>
  </si>
  <si>
    <t xml:space="preserve"> 2.2 Kinh phí nhiệm vụ không thường xuyên</t>
  </si>
  <si>
    <t>3. Sự nghiệp giáo dục, đào tạo, dạy nghề</t>
  </si>
  <si>
    <t xml:space="preserve"> 4.2 Kinh phí nhiệm vụ không thường xuyên</t>
  </si>
  <si>
    <t xml:space="preserve">5.1 Kinh phí nhiệm vụ  thường xuyên </t>
  </si>
  <si>
    <t>5.2 Kinh phí nhiệm vụ không thường xuyên</t>
  </si>
  <si>
    <t>3. Nộp ngân sách nhà nước</t>
  </si>
  <si>
    <t xml:space="preserve"> - Thuế GTGT, TNDN từ thu dịch vụ</t>
  </si>
  <si>
    <t xml:space="preserve">6.1 Kinh phí nhiệm vụ  thường xuyên </t>
  </si>
  <si>
    <t>6.2 Kinh phí nhiệm vụ không thường xuyên</t>
  </si>
  <si>
    <t>Sở Tài chính tỉnh Vĩnh Long</t>
  </si>
  <si>
    <t>Chương 418</t>
  </si>
  <si>
    <t xml:space="preserve">4. Sự nghiệp kinh tế </t>
  </si>
  <si>
    <t>Mã số đơn vị sử dụng NSNN</t>
  </si>
  <si>
    <t>Mã số Kho bạc nhà nước nơi giao dịch</t>
  </si>
  <si>
    <t xml:space="preserve"> - Thu hoạt động dịch vụ</t>
  </si>
  <si>
    <t xml:space="preserve"> - Hoạt động dịch vụ </t>
  </si>
  <si>
    <t xml:space="preserve"> - Thu hoạt động dịch vụ </t>
  </si>
  <si>
    <t>I. Thu, chi hoạt động dịch vụ</t>
  </si>
  <si>
    <t>DỰ TOÁN THU, CHI NGÂN SÁCH NHÀ NƯỚC NĂM 2025</t>
  </si>
  <si>
    <t xml:space="preserve"> - Thu phí, lệ phí</t>
  </si>
  <si>
    <t xml:space="preserve"> - Chi phục vụ hoạt động thu phí, lệ phí</t>
  </si>
  <si>
    <t xml:space="preserve"> - Phí, lệ phí nộp NSNN</t>
  </si>
  <si>
    <t>Đơn vị: đồng</t>
  </si>
  <si>
    <t xml:space="preserve"> 3.1 Kinh phí nhiệm vụ  thường xuyên</t>
  </si>
  <si>
    <t xml:space="preserve"> - Loại 070 khoản 083</t>
  </si>
  <si>
    <t xml:space="preserve"> - Loại 070 khoản 085</t>
  </si>
  <si>
    <t xml:space="preserve"> - Loại 070 khoản 082</t>
  </si>
  <si>
    <t xml:space="preserve"> - Loại 070 khoản 098</t>
  </si>
  <si>
    <t xml:space="preserve"> 4.1 Kinh phí thực hiện nhiệm vụ thường xuyên</t>
  </si>
  <si>
    <t xml:space="preserve"> - Loại 280 khoản 338</t>
  </si>
  <si>
    <t xml:space="preserve"> - Loại 280 khoản 321</t>
  </si>
  <si>
    <t xml:space="preserve"> - Loại 280 khoản 309</t>
  </si>
  <si>
    <t xml:space="preserve"> - Loại 280 khoản 332</t>
  </si>
  <si>
    <t>5. Chi từ nguồn cải cách tiền lương</t>
  </si>
  <si>
    <t xml:space="preserve"> - Loại 280 khoản 321 (nguồn 23)</t>
  </si>
  <si>
    <t xml:space="preserve"> - Loại 280 khoản 338 (nguồn 18)</t>
  </si>
  <si>
    <t>6.Sự nghiệp thông tin truyền thông</t>
  </si>
  <si>
    <t>4. Sự nghiệp kinh tế</t>
  </si>
  <si>
    <t xml:space="preserve"> 4.1 Kinh phí nhiệm vụ  thường xuyên</t>
  </si>
  <si>
    <t>6. Chi từ nguồn cải cách tiền lương</t>
  </si>
  <si>
    <t xml:space="preserve">7.1 Kinh phí nhiệm vụ  thường xuyên </t>
  </si>
  <si>
    <t xml:space="preserve">8.1 Kinh phí nhiệm vụ  thường xuyên </t>
  </si>
  <si>
    <t>1. Quản lý hành chính (340-341)</t>
  </si>
  <si>
    <t>2. Chi sự nghiệp khoa học và công nghệ (100-103)</t>
  </si>
  <si>
    <t>5. Chi thường xuyên khác (400-428)</t>
  </si>
  <si>
    <t xml:space="preserve"> - Loại 340 khoản 341 (nguồn 18)</t>
  </si>
  <si>
    <t xml:space="preserve"> - Loại 340 khoản 341 (nguồn 23)</t>
  </si>
  <si>
    <t>7. Chi bổ sung có mục tiêu từ ngân sách Trung ương (340-341)</t>
  </si>
  <si>
    <t>7.2 Kinh phí nhiệm vụ không thường xuyên (mã CTMT 00959)</t>
  </si>
  <si>
    <t>8. Chương trình MTQG XD nông thôn mới (340-341)</t>
  </si>
  <si>
    <t>8.2 Kinh phí nhiệm vụ không thường xuyên (mã CTMT 00959)</t>
  </si>
  <si>
    <t>4. Sự nghiệp kinh tế (280-338)</t>
  </si>
  <si>
    <t>(Kèm theo Quyết định số       /QĐ-STC  ngày     / 8 /2025    của Sở Tài chính)</t>
  </si>
  <si>
    <t>TT Xúc tiến đầu tư, Hỗ trợ doanh nghiệp và Dịch vụ tài chính</t>
  </si>
  <si>
    <r>
      <t xml:space="preserve"> - Hoạt động dịch vụ </t>
    </r>
    <r>
      <rPr>
        <sz val="11"/>
        <color rgb="FF000000"/>
        <rFont val="Times New Roman"/>
        <family val="1"/>
        <charset val="163"/>
      </rPr>
      <t/>
    </r>
  </si>
  <si>
    <t xml:space="preserve"> - Phí, lệ phí</t>
  </si>
  <si>
    <t>0711</t>
  </si>
  <si>
    <t>2. Nghiên cứu khoa học (100-103)</t>
  </si>
  <si>
    <t>1147359</t>
  </si>
  <si>
    <t>1161603</t>
  </si>
  <si>
    <t>DỰ TOÁN THU, CHI NGÂN SÁCH ĐƯỢC GIAO VÀ
 PHÂN BỔ CHO CÁC ĐƠN VỊ TRỰC THUỘC NĂM 2025</t>
  </si>
  <si>
    <t>Biểu số 1</t>
  </si>
  <si>
    <t>TT Xúc tiến ĐT, Hỗ trợ doanh nghiệp và DVTC</t>
  </si>
  <si>
    <t>Biểu số 2</t>
  </si>
  <si>
    <t>Văn phòng Sở Tài chính</t>
  </si>
  <si>
    <t>(Kèm theo Quyết định số      /QĐ-STC  ngày    /8/2025 của Sở Tài chính)</t>
  </si>
  <si>
    <t>(Kèm theo Quyết định số      /QĐ-STC  ngày       /8/2025  của Sở Tài chính)</t>
  </si>
  <si>
    <t>DỰ TOÁN THU CHI NGÂN SÁCH NHÀ NƯỚC  NGUỒN THU CHI PHÍ THẨM TRA
 PHÊ DUYỆT QUYẾT TOÁN NĂM 2025</t>
  </si>
  <si>
    <t>I. Dự toán thu</t>
  </si>
  <si>
    <t xml:space="preserve"> - Thu chi phí thẩm tra, phê duyệt quyết toán công trình</t>
  </si>
  <si>
    <t>II. Chi từ nguồn thu</t>
  </si>
  <si>
    <t xml:space="preserve"> - Chi hỗ trợ trực tiếp và phối hợp trong công tác thẩm tra, phê duyệt quyết toán công trình (trong và ngoài đơn vị)</t>
  </si>
  <si>
    <t xml:space="preserve"> - Công tác phí dự hội nghị, tập huấn, học tập kinh nghiệm liên quan đến công tác thẩm tra, phê duyệt quyết toán công trình</t>
  </si>
  <si>
    <t xml:space="preserve"> - Văn phòng phẩm, điện, nước, công cụ,
 dụng cụ</t>
  </si>
  <si>
    <t xml:space="preserve"> - In ấn, tổ chức hội nghị</t>
  </si>
  <si>
    <t xml:space="preserve"> - Mua sắm máy tính, máy in, máy scan</t>
  </si>
  <si>
    <t xml:space="preserve"> - Sửa chữa máy móc thiết bị</t>
  </si>
  <si>
    <t xml:space="preserve"> - Nước uống hội họp</t>
  </si>
  <si>
    <t xml:space="preserve"> - Bơm mực máy in, máy photo</t>
  </si>
  <si>
    <t xml:space="preserve"> - Tiếp khách</t>
  </si>
  <si>
    <t xml:space="preserve"> - Chi khác</t>
  </si>
  <si>
    <t>III. Nộp ngân sách nhà nước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</si>
</sst>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</font>
    <font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sz val="13"/>
      <color rgb="FF000000"/>
      <name val="Times New Roman"/>
      <family val="1"/>
    </font>
    <font>
      <u/>
      <sz val="13"/>
      <color rgb="FF000000"/>
      <name val="Times New Roman"/>
      <family val="1"/>
    </font>
    <font>
      <i/>
      <sz val="13"/>
      <color rgb="FF000000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3"/>
      <color rgb="FF000000"/>
      <name val="Times New Roman"/>
      <family val="1"/>
      <charset val="163"/>
    </font>
    <font>
      <sz val="13"/>
      <color rgb="FF000000"/>
      <name val="Times New Roman"/>
      <family val="1"/>
      <charset val="163"/>
    </font>
    <font>
      <u/>
      <sz val="13"/>
      <color rgb="FF000000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b/>
      <sz val="13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u/>
      <sz val="13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1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right" vertical="center"/>
    </xf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" fillId="2" borderId="3" xfId="0" applyNumberFormat="1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Border="1"/>
    <xf numFmtId="0" fontId="10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10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3" fontId="10" fillId="0" borderId="5" xfId="0" applyNumberFormat="1" applyFont="1" applyBorder="1" applyAlignment="1">
      <alignment vertical="center" wrapText="1"/>
    </xf>
    <xf numFmtId="3" fontId="10" fillId="0" borderId="5" xfId="0" applyNumberFormat="1" applyFont="1" applyBorder="1" applyAlignment="1">
      <alignment vertical="center"/>
    </xf>
    <xf numFmtId="0" fontId="12" fillId="0" borderId="5" xfId="0" applyFont="1" applyBorder="1" applyAlignment="1">
      <alignment horizontal="left" vertical="center" wrapText="1"/>
    </xf>
    <xf numFmtId="3" fontId="12" fillId="0" borderId="5" xfId="0" applyNumberFormat="1" applyFont="1" applyBorder="1" applyAlignment="1">
      <alignment vertical="center" wrapText="1"/>
    </xf>
    <xf numFmtId="3" fontId="12" fillId="0" borderId="5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horizontal="right" vertical="center" wrapText="1"/>
    </xf>
    <xf numFmtId="3" fontId="11" fillId="0" borderId="5" xfId="0" applyNumberFormat="1" applyFont="1" applyBorder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 wrapText="1"/>
    </xf>
    <xf numFmtId="3" fontId="12" fillId="0" borderId="3" xfId="0" applyNumberFormat="1" applyFont="1" applyBorder="1" applyAlignment="1">
      <alignment horizontal="right" vertical="center" wrapText="1"/>
    </xf>
    <xf numFmtId="3" fontId="12" fillId="0" borderId="5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 wrapText="1"/>
    </xf>
    <xf numFmtId="3" fontId="10" fillId="0" borderId="3" xfId="0" applyNumberFormat="1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 wrapText="1"/>
    </xf>
    <xf numFmtId="3" fontId="11" fillId="0" borderId="7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3" fontId="11" fillId="0" borderId="5" xfId="0" applyNumberFormat="1" applyFont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right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3" fontId="14" fillId="0" borderId="5" xfId="0" applyNumberFormat="1" applyFont="1" applyBorder="1" applyAlignment="1">
      <alignment vertical="center"/>
    </xf>
    <xf numFmtId="0" fontId="17" fillId="0" borderId="5" xfId="0" applyFont="1" applyBorder="1" applyAlignment="1">
      <alignment horizontal="left" vertical="center" wrapText="1"/>
    </xf>
    <xf numFmtId="3" fontId="17" fillId="0" borderId="5" xfId="0" applyNumberFormat="1" applyFont="1" applyBorder="1" applyAlignment="1">
      <alignment vertical="center"/>
    </xf>
    <xf numFmtId="0" fontId="18" fillId="0" borderId="3" xfId="0" applyFont="1" applyBorder="1" applyAlignment="1">
      <alignment horizontal="left" vertical="center" wrapText="1"/>
    </xf>
    <xf numFmtId="3" fontId="18" fillId="0" borderId="3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horizontal="left" vertical="center" wrapText="1"/>
    </xf>
    <xf numFmtId="3" fontId="17" fillId="0" borderId="5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left" vertical="center" wrapText="1"/>
    </xf>
    <xf numFmtId="3" fontId="14" fillId="0" borderId="3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/>
    </xf>
    <xf numFmtId="3" fontId="18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left" vertical="center" wrapText="1"/>
    </xf>
    <xf numFmtId="3" fontId="14" fillId="0" borderId="7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left" vertical="center" wrapText="1"/>
    </xf>
    <xf numFmtId="3" fontId="18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7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0" xfId="0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="115" zoomScaleNormal="115" workbookViewId="0">
      <selection activeCell="G6" sqref="G6"/>
    </sheetView>
  </sheetViews>
  <sheetFormatPr defaultColWidth="9.140625" defaultRowHeight="15" x14ac:dyDescent="0.25"/>
  <cols>
    <col min="1" max="1" width="43.85546875" style="22" customWidth="1"/>
    <col min="2" max="2" width="23.140625" style="22" customWidth="1"/>
    <col min="3" max="3" width="19.7109375" style="22" customWidth="1"/>
    <col min="4" max="4" width="18.140625" style="22" customWidth="1"/>
    <col min="5" max="7" width="9.140625" style="22"/>
    <col min="8" max="8" width="10.140625" style="22" bestFit="1" customWidth="1"/>
    <col min="9" max="16384" width="9.140625" style="22"/>
  </cols>
  <sheetData>
    <row r="1" spans="1:6" s="93" customFormat="1" ht="14.25" x14ac:dyDescent="0.25">
      <c r="A1" s="92" t="s">
        <v>23</v>
      </c>
    </row>
    <row r="2" spans="1:6" s="93" customFormat="1" ht="14.25" x14ac:dyDescent="0.25">
      <c r="A2" s="92" t="s">
        <v>24</v>
      </c>
    </row>
    <row r="4" spans="1:6" ht="35.450000000000003" customHeight="1" x14ac:dyDescent="0.25">
      <c r="A4" s="118" t="s">
        <v>81</v>
      </c>
      <c r="B4" s="119"/>
      <c r="C4" s="119"/>
      <c r="D4" s="119"/>
    </row>
    <row r="5" spans="1:6" ht="21" customHeight="1" x14ac:dyDescent="0.25">
      <c r="A5" s="117" t="s">
        <v>79</v>
      </c>
      <c r="B5" s="117"/>
      <c r="C5" s="117"/>
      <c r="D5" s="117"/>
    </row>
    <row r="6" spans="1:6" x14ac:dyDescent="0.25">
      <c r="A6" s="87"/>
      <c r="B6" s="87"/>
      <c r="C6" s="87"/>
      <c r="D6" s="87"/>
    </row>
    <row r="7" spans="1:6" x14ac:dyDescent="0.25">
      <c r="D7" s="28" t="s">
        <v>36</v>
      </c>
    </row>
    <row r="8" spans="1:6" ht="24.75" customHeight="1" x14ac:dyDescent="0.25">
      <c r="A8" s="120" t="s">
        <v>0</v>
      </c>
      <c r="B8" s="120" t="s">
        <v>1</v>
      </c>
      <c r="C8" s="122" t="s">
        <v>6</v>
      </c>
      <c r="D8" s="122"/>
    </row>
    <row r="9" spans="1:6" ht="88.9" customHeight="1" x14ac:dyDescent="0.25">
      <c r="A9" s="121"/>
      <c r="B9" s="121"/>
      <c r="C9" s="43" t="s">
        <v>2</v>
      </c>
      <c r="D9" s="43" t="s">
        <v>67</v>
      </c>
      <c r="F9" s="26"/>
    </row>
    <row r="10" spans="1:6" s="93" customFormat="1" ht="25.15" customHeight="1" x14ac:dyDescent="0.25">
      <c r="A10" s="15" t="s">
        <v>82</v>
      </c>
      <c r="B10" s="98">
        <f>B11</f>
        <v>4000000000</v>
      </c>
      <c r="C10" s="98">
        <f t="shared" ref="C10" si="0">C11</f>
        <v>4000000000</v>
      </c>
      <c r="D10" s="98"/>
    </row>
    <row r="11" spans="1:6" ht="33" x14ac:dyDescent="0.25">
      <c r="A11" s="99" t="s">
        <v>83</v>
      </c>
      <c r="B11" s="100">
        <f>C11+D11</f>
        <v>4000000000</v>
      </c>
      <c r="C11" s="101">
        <v>4000000000</v>
      </c>
      <c r="D11" s="101"/>
    </row>
    <row r="12" spans="1:6" s="93" customFormat="1" ht="25.15" customHeight="1" x14ac:dyDescent="0.25">
      <c r="A12" s="15" t="s">
        <v>84</v>
      </c>
      <c r="B12" s="102">
        <f>C12+D12</f>
        <v>4000000000</v>
      </c>
      <c r="C12" s="103">
        <f>SUM(C13:C22)</f>
        <v>4000000000</v>
      </c>
      <c r="D12" s="103"/>
    </row>
    <row r="13" spans="1:6" ht="53.45" customHeight="1" x14ac:dyDescent="0.25">
      <c r="A13" s="63" t="s">
        <v>85</v>
      </c>
      <c r="B13" s="104">
        <f t="shared" ref="B13:B22" si="1">C13+D13</f>
        <v>3880000000</v>
      </c>
      <c r="C13" s="9">
        <v>3880000000</v>
      </c>
      <c r="D13" s="9"/>
    </row>
    <row r="14" spans="1:6" ht="51.6" customHeight="1" x14ac:dyDescent="0.25">
      <c r="A14" s="7" t="s">
        <v>86</v>
      </c>
      <c r="B14" s="105">
        <f t="shared" si="1"/>
        <v>10000000</v>
      </c>
      <c r="C14" s="9">
        <v>10000000</v>
      </c>
      <c r="D14" s="9"/>
    </row>
    <row r="15" spans="1:6" ht="36.6" customHeight="1" x14ac:dyDescent="0.25">
      <c r="A15" s="7" t="s">
        <v>87</v>
      </c>
      <c r="B15" s="105">
        <f t="shared" si="1"/>
        <v>15000000</v>
      </c>
      <c r="C15" s="9">
        <v>15000000</v>
      </c>
      <c r="D15" s="9"/>
    </row>
    <row r="16" spans="1:6" ht="22.9" customHeight="1" x14ac:dyDescent="0.25">
      <c r="A16" s="7" t="s">
        <v>88</v>
      </c>
      <c r="B16" s="105">
        <f t="shared" si="1"/>
        <v>5000000</v>
      </c>
      <c r="C16" s="9">
        <v>5000000</v>
      </c>
      <c r="D16" s="9"/>
    </row>
    <row r="17" spans="1:4" ht="22.9" customHeight="1" x14ac:dyDescent="0.25">
      <c r="A17" s="7" t="s">
        <v>89</v>
      </c>
      <c r="B17" s="105">
        <f t="shared" si="1"/>
        <v>40000000</v>
      </c>
      <c r="C17" s="9">
        <v>40000000</v>
      </c>
      <c r="D17" s="9"/>
    </row>
    <row r="18" spans="1:4" ht="22.9" customHeight="1" x14ac:dyDescent="0.25">
      <c r="A18" s="7" t="s">
        <v>90</v>
      </c>
      <c r="B18" s="105">
        <f t="shared" si="1"/>
        <v>10000000</v>
      </c>
      <c r="C18" s="9">
        <v>10000000</v>
      </c>
      <c r="D18" s="9"/>
    </row>
    <row r="19" spans="1:4" ht="22.9" customHeight="1" x14ac:dyDescent="0.25">
      <c r="A19" s="7" t="s">
        <v>91</v>
      </c>
      <c r="B19" s="105">
        <f t="shared" si="1"/>
        <v>10000000</v>
      </c>
      <c r="C19" s="9">
        <v>10000000</v>
      </c>
      <c r="D19" s="9"/>
    </row>
    <row r="20" spans="1:4" ht="22.9" customHeight="1" x14ac:dyDescent="0.25">
      <c r="A20" s="7" t="s">
        <v>92</v>
      </c>
      <c r="B20" s="105">
        <f t="shared" si="1"/>
        <v>10000000</v>
      </c>
      <c r="C20" s="9">
        <v>10000000</v>
      </c>
      <c r="D20" s="9"/>
    </row>
    <row r="21" spans="1:4" ht="22.9" customHeight="1" x14ac:dyDescent="0.25">
      <c r="A21" s="7" t="s">
        <v>93</v>
      </c>
      <c r="B21" s="105">
        <f t="shared" si="1"/>
        <v>10000000</v>
      </c>
      <c r="C21" s="9">
        <v>10000000</v>
      </c>
      <c r="D21" s="9"/>
    </row>
    <row r="22" spans="1:4" ht="22.9" customHeight="1" x14ac:dyDescent="0.25">
      <c r="A22" s="18" t="s">
        <v>94</v>
      </c>
      <c r="B22" s="106">
        <f t="shared" si="1"/>
        <v>10000000</v>
      </c>
      <c r="C22" s="19">
        <v>10000000</v>
      </c>
      <c r="D22" s="19"/>
    </row>
    <row r="23" spans="1:4" s="93" customFormat="1" ht="22.9" hidden="1" customHeight="1" x14ac:dyDescent="0.25">
      <c r="A23" s="15" t="s">
        <v>95</v>
      </c>
      <c r="B23" s="103"/>
      <c r="C23" s="103"/>
      <c r="D23" s="103"/>
    </row>
    <row r="25" spans="1:4" x14ac:dyDescent="0.25">
      <c r="A25" s="107"/>
    </row>
    <row r="26" spans="1:4" ht="18.75" x14ac:dyDescent="0.3">
      <c r="A26" s="35"/>
      <c r="B26" s="123"/>
      <c r="C26" s="123"/>
      <c r="D26" s="123"/>
    </row>
    <row r="27" spans="1:4" x14ac:dyDescent="0.25">
      <c r="A27" s="38"/>
    </row>
    <row r="28" spans="1:4" s="110" customFormat="1" ht="37.15" customHeight="1" x14ac:dyDescent="0.25">
      <c r="A28" s="108"/>
      <c r="B28" s="109"/>
      <c r="C28" s="124"/>
      <c r="D28" s="124"/>
    </row>
    <row r="29" spans="1:4" s="110" customFormat="1" ht="18.75" x14ac:dyDescent="0.3">
      <c r="A29" s="108"/>
      <c r="B29" s="111"/>
      <c r="D29" s="112"/>
    </row>
    <row r="30" spans="1:4" s="110" customFormat="1" ht="18.75" x14ac:dyDescent="0.3">
      <c r="A30" s="113"/>
      <c r="B30" s="111"/>
      <c r="D30" s="112"/>
    </row>
    <row r="31" spans="1:4" s="110" customFormat="1" ht="18.75" x14ac:dyDescent="0.3">
      <c r="A31" s="113"/>
      <c r="B31" s="111"/>
      <c r="D31" s="112"/>
    </row>
    <row r="32" spans="1:4" s="110" customFormat="1" ht="18.75" x14ac:dyDescent="0.3">
      <c r="A32" s="114"/>
      <c r="B32" s="111"/>
      <c r="D32" s="112"/>
    </row>
    <row r="33" spans="1:4" s="110" customFormat="1" ht="18.75" x14ac:dyDescent="0.3">
      <c r="A33" s="108"/>
      <c r="B33" s="111"/>
      <c r="D33" s="112"/>
    </row>
    <row r="34" spans="1:4" s="110" customFormat="1" ht="18.75" x14ac:dyDescent="0.3">
      <c r="A34" s="108"/>
      <c r="B34" s="111"/>
      <c r="D34" s="112"/>
    </row>
    <row r="35" spans="1:4" s="110" customFormat="1" ht="17.45" customHeight="1" x14ac:dyDescent="0.3">
      <c r="A35" s="115"/>
      <c r="B35" s="111"/>
      <c r="C35" s="116"/>
      <c r="D35" s="116"/>
    </row>
  </sheetData>
  <mergeCells count="8">
    <mergeCell ref="C35:D35"/>
    <mergeCell ref="A5:D5"/>
    <mergeCell ref="A4:D4"/>
    <mergeCell ref="A8:A9"/>
    <mergeCell ref="B8:B9"/>
    <mergeCell ref="C8:D8"/>
    <mergeCell ref="B26:D26"/>
    <mergeCell ref="C28:D28"/>
  </mergeCells>
  <pageMargins left="0.196850393700787" right="0.196850393700787" top="0.196850393700787" bottom="0.196850393700787" header="0.31496062992126" footer="0.31496062992126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zoomScale="145" zoomScaleNormal="145" workbookViewId="0">
      <selection activeCell="A5" sqref="A5:B5"/>
    </sheetView>
  </sheetViews>
  <sheetFormatPr defaultColWidth="9.140625" defaultRowHeight="15" x14ac:dyDescent="0.25"/>
  <cols>
    <col min="1" max="1" width="69.140625" style="66" customWidth="1"/>
    <col min="2" max="2" width="22.42578125" style="66" customWidth="1"/>
    <col min="3" max="3" width="17" style="66" customWidth="1"/>
    <col min="4" max="4" width="22.28515625" style="66" customWidth="1"/>
    <col min="5" max="16384" width="9.140625" style="66"/>
  </cols>
  <sheetData>
    <row r="1" spans="1:4" s="88" customFormat="1" ht="15.6" customHeight="1" x14ac:dyDescent="0.2">
      <c r="A1" s="88" t="s">
        <v>76</v>
      </c>
      <c r="B1" s="89" t="s">
        <v>77</v>
      </c>
    </row>
    <row r="2" spans="1:4" s="88" customFormat="1" ht="14.25" x14ac:dyDescent="0.2">
      <c r="A2" s="88" t="s">
        <v>24</v>
      </c>
    </row>
    <row r="4" spans="1:4" ht="16.5" x14ac:dyDescent="0.25">
      <c r="A4" s="125" t="s">
        <v>32</v>
      </c>
      <c r="B4" s="125"/>
    </row>
    <row r="5" spans="1:4" x14ac:dyDescent="0.25">
      <c r="A5" s="126" t="s">
        <v>79</v>
      </c>
      <c r="B5" s="126"/>
      <c r="C5" s="67"/>
      <c r="D5" s="67"/>
    </row>
    <row r="6" spans="1:4" x14ac:dyDescent="0.25">
      <c r="A6" s="68"/>
      <c r="B6" s="68"/>
      <c r="C6" s="68"/>
      <c r="D6" s="68"/>
    </row>
    <row r="7" spans="1:4" x14ac:dyDescent="0.25">
      <c r="B7" s="68" t="s">
        <v>36</v>
      </c>
    </row>
    <row r="8" spans="1:4" ht="16.5" x14ac:dyDescent="0.25">
      <c r="A8" s="69" t="s">
        <v>0</v>
      </c>
      <c r="B8" s="69" t="s">
        <v>1</v>
      </c>
    </row>
    <row r="9" spans="1:4" ht="16.5" x14ac:dyDescent="0.25">
      <c r="A9" s="70" t="s">
        <v>31</v>
      </c>
      <c r="B9" s="71"/>
    </row>
    <row r="10" spans="1:4" ht="16.5" x14ac:dyDescent="0.25">
      <c r="A10" s="72" t="s">
        <v>8</v>
      </c>
      <c r="B10" s="73">
        <f>SUM(B11:B11)</f>
        <v>305000000</v>
      </c>
    </row>
    <row r="11" spans="1:4" ht="16.5" x14ac:dyDescent="0.25">
      <c r="A11" s="74" t="s">
        <v>28</v>
      </c>
      <c r="B11" s="75">
        <v>305000000</v>
      </c>
    </row>
    <row r="12" spans="1:4" ht="16.5" x14ac:dyDescent="0.25">
      <c r="A12" s="76" t="s">
        <v>7</v>
      </c>
      <c r="B12" s="77">
        <f>SUM(B13:B13)</f>
        <v>274500000</v>
      </c>
    </row>
    <row r="13" spans="1:4" ht="16.5" x14ac:dyDescent="0.25">
      <c r="A13" s="74" t="s">
        <v>29</v>
      </c>
      <c r="B13" s="75">
        <v>274500000</v>
      </c>
    </row>
    <row r="14" spans="1:4" ht="16.5" x14ac:dyDescent="0.25">
      <c r="A14" s="76" t="s">
        <v>19</v>
      </c>
      <c r="B14" s="77">
        <f>B15</f>
        <v>30500000</v>
      </c>
    </row>
    <row r="15" spans="1:4" ht="16.5" x14ac:dyDescent="0.25">
      <c r="A15" s="74" t="s">
        <v>20</v>
      </c>
      <c r="B15" s="75">
        <f>B11-B13</f>
        <v>30500000</v>
      </c>
    </row>
    <row r="16" spans="1:4" ht="16.5" x14ac:dyDescent="0.25">
      <c r="A16" s="78" t="s">
        <v>4</v>
      </c>
      <c r="B16" s="79">
        <f>B17+B21+B24+B30+B37</f>
        <v>30571735017</v>
      </c>
    </row>
    <row r="17" spans="1:2" ht="16.5" x14ac:dyDescent="0.25">
      <c r="A17" s="78" t="s">
        <v>56</v>
      </c>
      <c r="B17" s="79"/>
    </row>
    <row r="18" spans="1:2" ht="16.5" x14ac:dyDescent="0.25">
      <c r="A18" s="74" t="s">
        <v>11</v>
      </c>
      <c r="B18" s="75"/>
    </row>
    <row r="19" spans="1:2" ht="16.5" x14ac:dyDescent="0.25">
      <c r="A19" s="80" t="s">
        <v>5</v>
      </c>
      <c r="B19" s="75"/>
    </row>
    <row r="20" spans="1:2" ht="16.5" x14ac:dyDescent="0.25">
      <c r="A20" s="74" t="s">
        <v>12</v>
      </c>
      <c r="B20" s="75"/>
    </row>
    <row r="21" spans="1:2" ht="16.5" x14ac:dyDescent="0.25">
      <c r="A21" s="78" t="s">
        <v>71</v>
      </c>
      <c r="B21" s="79">
        <f>B22+B23</f>
        <v>187797950</v>
      </c>
    </row>
    <row r="22" spans="1:2" ht="16.5" x14ac:dyDescent="0.25">
      <c r="A22" s="74" t="s">
        <v>13</v>
      </c>
    </row>
    <row r="23" spans="1:2" ht="16.5" x14ac:dyDescent="0.25">
      <c r="A23" s="74" t="s">
        <v>14</v>
      </c>
      <c r="B23" s="75">
        <v>187797950</v>
      </c>
    </row>
    <row r="24" spans="1:2" ht="16.5" x14ac:dyDescent="0.25">
      <c r="A24" s="78" t="s">
        <v>15</v>
      </c>
      <c r="B24" s="79">
        <f>B25+B26</f>
        <v>849803400</v>
      </c>
    </row>
    <row r="25" spans="1:2" ht="16.5" x14ac:dyDescent="0.25">
      <c r="A25" s="74" t="s">
        <v>37</v>
      </c>
      <c r="B25" s="75"/>
    </row>
    <row r="26" spans="1:2" ht="16.5" x14ac:dyDescent="0.25">
      <c r="A26" s="74" t="s">
        <v>9</v>
      </c>
      <c r="B26" s="75">
        <f>SUM(B27:B29)</f>
        <v>849803400</v>
      </c>
    </row>
    <row r="27" spans="1:2" ht="16.5" x14ac:dyDescent="0.25">
      <c r="A27" s="74" t="s">
        <v>38</v>
      </c>
      <c r="B27" s="75">
        <v>177000000</v>
      </c>
    </row>
    <row r="28" spans="1:2" ht="16.5" x14ac:dyDescent="0.25">
      <c r="A28" s="74" t="s">
        <v>39</v>
      </c>
      <c r="B28" s="75">
        <v>524672320</v>
      </c>
    </row>
    <row r="29" spans="1:2" ht="16.5" x14ac:dyDescent="0.25">
      <c r="A29" s="74" t="s">
        <v>41</v>
      </c>
      <c r="B29" s="75">
        <v>148131080</v>
      </c>
    </row>
    <row r="30" spans="1:2" ht="16.5" x14ac:dyDescent="0.25">
      <c r="A30" s="81" t="s">
        <v>25</v>
      </c>
      <c r="B30" s="79">
        <f>B31+B32</f>
        <v>24663838536</v>
      </c>
    </row>
    <row r="31" spans="1:2" ht="16.5" x14ac:dyDescent="0.25">
      <c r="A31" s="74" t="s">
        <v>42</v>
      </c>
      <c r="B31" s="75"/>
    </row>
    <row r="32" spans="1:2" ht="16.5" x14ac:dyDescent="0.25">
      <c r="A32" s="74" t="s">
        <v>16</v>
      </c>
      <c r="B32" s="82">
        <f>SUM(B33:B36)</f>
        <v>24663838536</v>
      </c>
    </row>
    <row r="33" spans="1:2" ht="16.5" x14ac:dyDescent="0.25">
      <c r="A33" s="74" t="s">
        <v>43</v>
      </c>
      <c r="B33" s="75">
        <v>13572635808</v>
      </c>
    </row>
    <row r="34" spans="1:2" ht="16.5" x14ac:dyDescent="0.25">
      <c r="A34" s="74" t="s">
        <v>44</v>
      </c>
      <c r="B34" s="75">
        <v>8204076933</v>
      </c>
    </row>
    <row r="35" spans="1:2" ht="16.5" x14ac:dyDescent="0.25">
      <c r="A35" s="74" t="s">
        <v>45</v>
      </c>
      <c r="B35" s="75">
        <v>1126762860</v>
      </c>
    </row>
    <row r="36" spans="1:2" ht="16.5" x14ac:dyDescent="0.25">
      <c r="A36" s="74" t="s">
        <v>46</v>
      </c>
      <c r="B36" s="75">
        <v>1760362935</v>
      </c>
    </row>
    <row r="37" spans="1:2" ht="16.5" x14ac:dyDescent="0.25">
      <c r="A37" s="83" t="s">
        <v>47</v>
      </c>
      <c r="B37" s="84">
        <f>B38+B39</f>
        <v>4870295131</v>
      </c>
    </row>
    <row r="38" spans="1:2" ht="16.5" x14ac:dyDescent="0.25">
      <c r="A38" s="74" t="s">
        <v>17</v>
      </c>
      <c r="B38" s="82"/>
    </row>
    <row r="39" spans="1:2" ht="16.5" x14ac:dyDescent="0.25">
      <c r="A39" s="74" t="s">
        <v>18</v>
      </c>
      <c r="B39" s="82">
        <f>B40+B41</f>
        <v>4870295131</v>
      </c>
    </row>
    <row r="40" spans="1:2" ht="16.5" x14ac:dyDescent="0.25">
      <c r="A40" s="74" t="s">
        <v>48</v>
      </c>
      <c r="B40" s="75">
        <v>4619857950</v>
      </c>
    </row>
    <row r="41" spans="1:2" ht="16.5" x14ac:dyDescent="0.25">
      <c r="A41" s="74" t="s">
        <v>49</v>
      </c>
      <c r="B41" s="75">
        <v>250437181</v>
      </c>
    </row>
    <row r="42" spans="1:2" ht="16.5" x14ac:dyDescent="0.25">
      <c r="A42" s="83" t="s">
        <v>50</v>
      </c>
      <c r="B42" s="82"/>
    </row>
    <row r="43" spans="1:2" ht="16.5" x14ac:dyDescent="0.25">
      <c r="A43" s="74" t="s">
        <v>21</v>
      </c>
      <c r="B43" s="82"/>
    </row>
    <row r="44" spans="1:2" ht="16.5" x14ac:dyDescent="0.25">
      <c r="A44" s="85" t="s">
        <v>22</v>
      </c>
      <c r="B44" s="86"/>
    </row>
  </sheetData>
  <mergeCells count="2">
    <mergeCell ref="A4:B4"/>
    <mergeCell ref="A5:B5"/>
  </mergeCells>
  <pageMargins left="0.17" right="0.17" top="0.27" bottom="0.3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40" zoomScale="115" zoomScaleNormal="115" workbookViewId="0">
      <selection activeCell="A55" sqref="A55"/>
    </sheetView>
  </sheetViews>
  <sheetFormatPr defaultColWidth="9" defaultRowHeight="15" x14ac:dyDescent="0.25"/>
  <cols>
    <col min="1" max="1" width="76.5703125" style="2" customWidth="1"/>
    <col min="2" max="2" width="20.28515625" style="2" customWidth="1"/>
    <col min="3" max="16384" width="9" style="2"/>
  </cols>
  <sheetData>
    <row r="1" spans="1:2" s="31" customFormat="1" ht="16.149999999999999" customHeight="1" x14ac:dyDescent="0.2">
      <c r="A1" s="90" t="s">
        <v>78</v>
      </c>
      <c r="B1" s="91" t="s">
        <v>77</v>
      </c>
    </row>
    <row r="2" spans="1:2" s="31" customFormat="1" ht="14.25" x14ac:dyDescent="0.2">
      <c r="A2" s="90" t="s">
        <v>24</v>
      </c>
      <c r="B2" s="90"/>
    </row>
    <row r="3" spans="1:2" x14ac:dyDescent="0.25">
      <c r="A3" s="20"/>
      <c r="B3" s="20"/>
    </row>
    <row r="4" spans="1:2" ht="16.5" customHeight="1" x14ac:dyDescent="0.25">
      <c r="A4" s="127" t="s">
        <v>32</v>
      </c>
      <c r="B4" s="127"/>
    </row>
    <row r="5" spans="1:2" x14ac:dyDescent="0.25">
      <c r="A5" s="128" t="s">
        <v>66</v>
      </c>
      <c r="B5" s="128"/>
    </row>
    <row r="6" spans="1:2" s="31" customFormat="1" x14ac:dyDescent="0.25">
      <c r="A6" s="29"/>
      <c r="B6" s="29"/>
    </row>
    <row r="7" spans="1:2" s="32" customFormat="1" x14ac:dyDescent="0.25">
      <c r="A7" s="2"/>
      <c r="B7" s="30" t="s">
        <v>36</v>
      </c>
    </row>
    <row r="8" spans="1:2" ht="16.5" x14ac:dyDescent="0.25">
      <c r="A8" s="17" t="s">
        <v>0</v>
      </c>
      <c r="B8" s="17" t="s">
        <v>1</v>
      </c>
    </row>
    <row r="9" spans="1:2" ht="16.5" x14ac:dyDescent="0.25">
      <c r="A9" s="3" t="s">
        <v>3</v>
      </c>
      <c r="B9" s="4"/>
    </row>
    <row r="10" spans="1:2" ht="16.5" x14ac:dyDescent="0.25">
      <c r="A10" s="5" t="s">
        <v>8</v>
      </c>
      <c r="B10" s="6">
        <f>SUM(B11:B11)</f>
        <v>120000000</v>
      </c>
    </row>
    <row r="11" spans="1:2" ht="16.5" x14ac:dyDescent="0.25">
      <c r="A11" s="7" t="s">
        <v>33</v>
      </c>
      <c r="B11" s="9">
        <v>120000000</v>
      </c>
    </row>
    <row r="12" spans="1:2" ht="24" customHeight="1" x14ac:dyDescent="0.25">
      <c r="A12" s="10" t="s">
        <v>7</v>
      </c>
      <c r="B12" s="11">
        <f>SUM(B13:B13)</f>
        <v>36000000</v>
      </c>
    </row>
    <row r="13" spans="1:2" s="31" customFormat="1" ht="16.5" x14ac:dyDescent="0.25">
      <c r="A13" s="7" t="s">
        <v>34</v>
      </c>
      <c r="B13" s="9">
        <v>36000000</v>
      </c>
    </row>
    <row r="14" spans="1:2" s="31" customFormat="1" ht="21.75" customHeight="1" x14ac:dyDescent="0.25">
      <c r="A14" s="10" t="s">
        <v>19</v>
      </c>
      <c r="B14" s="11">
        <f>B15</f>
        <v>84000000</v>
      </c>
    </row>
    <row r="15" spans="1:2" ht="23.25" customHeight="1" x14ac:dyDescent="0.25">
      <c r="A15" s="7" t="s">
        <v>35</v>
      </c>
      <c r="B15" s="9">
        <v>84000000</v>
      </c>
    </row>
    <row r="16" spans="1:2" ht="18.75" customHeight="1" x14ac:dyDescent="0.25">
      <c r="A16" s="12" t="s">
        <v>4</v>
      </c>
      <c r="B16" s="33">
        <f>B17+B20+B23+B32+B35+B40+B29+B43</f>
        <v>45409334378</v>
      </c>
    </row>
    <row r="17" spans="1:2" s="31" customFormat="1" ht="21" customHeight="1" x14ac:dyDescent="0.25">
      <c r="A17" s="39" t="s">
        <v>56</v>
      </c>
      <c r="B17" s="33">
        <f>B18+B19</f>
        <v>35596051375</v>
      </c>
    </row>
    <row r="18" spans="1:2" ht="16.5" x14ac:dyDescent="0.25">
      <c r="A18" s="40" t="s">
        <v>11</v>
      </c>
      <c r="B18" s="34">
        <v>29474449524</v>
      </c>
    </row>
    <row r="19" spans="1:2" ht="18.75" customHeight="1" x14ac:dyDescent="0.25">
      <c r="A19" s="40" t="s">
        <v>12</v>
      </c>
      <c r="B19" s="14">
        <v>6121601851</v>
      </c>
    </row>
    <row r="20" spans="1:2" ht="18.75" customHeight="1" x14ac:dyDescent="0.25">
      <c r="A20" s="39" t="s">
        <v>57</v>
      </c>
      <c r="B20" s="13">
        <f>B21+B22</f>
        <v>110000000</v>
      </c>
    </row>
    <row r="21" spans="1:2" ht="18.75" customHeight="1" x14ac:dyDescent="0.25">
      <c r="A21" s="40" t="s">
        <v>13</v>
      </c>
      <c r="B21" s="13"/>
    </row>
    <row r="22" spans="1:2" ht="18.75" customHeight="1" x14ac:dyDescent="0.25">
      <c r="A22" s="40" t="s">
        <v>14</v>
      </c>
      <c r="B22" s="8">
        <v>110000000</v>
      </c>
    </row>
    <row r="23" spans="1:2" s="31" customFormat="1" ht="19.5" customHeight="1" x14ac:dyDescent="0.25">
      <c r="A23" s="39" t="s">
        <v>15</v>
      </c>
      <c r="B23" s="13">
        <f>B24+B25</f>
        <v>1593550000</v>
      </c>
    </row>
    <row r="24" spans="1:2" ht="16.5" x14ac:dyDescent="0.25">
      <c r="A24" s="40" t="s">
        <v>10</v>
      </c>
      <c r="B24" s="13"/>
    </row>
    <row r="25" spans="1:2" ht="16.5" x14ac:dyDescent="0.25">
      <c r="A25" s="40" t="s">
        <v>9</v>
      </c>
      <c r="B25" s="8">
        <f>SUM(B26:B28)</f>
        <v>1593550000</v>
      </c>
    </row>
    <row r="26" spans="1:2" ht="16.5" x14ac:dyDescent="0.25">
      <c r="A26" s="7" t="s">
        <v>38</v>
      </c>
      <c r="B26" s="8">
        <v>300000000</v>
      </c>
    </row>
    <row r="27" spans="1:2" ht="16.5" x14ac:dyDescent="0.25">
      <c r="A27" s="7" t="s">
        <v>40</v>
      </c>
      <c r="B27" s="8">
        <v>48750000</v>
      </c>
    </row>
    <row r="28" spans="1:2" ht="16.5" x14ac:dyDescent="0.25">
      <c r="A28" s="7" t="s">
        <v>39</v>
      </c>
      <c r="B28" s="8">
        <v>1244800000</v>
      </c>
    </row>
    <row r="29" spans="1:2" s="31" customFormat="1" ht="16.5" x14ac:dyDescent="0.25">
      <c r="A29" s="41" t="s">
        <v>65</v>
      </c>
      <c r="B29" s="13">
        <f>B30+B31</f>
        <v>3659559725</v>
      </c>
    </row>
    <row r="30" spans="1:2" ht="16.5" x14ac:dyDescent="0.25">
      <c r="A30" s="40" t="s">
        <v>52</v>
      </c>
      <c r="B30" s="8"/>
    </row>
    <row r="31" spans="1:2" ht="16.5" x14ac:dyDescent="0.25">
      <c r="A31" s="40" t="s">
        <v>16</v>
      </c>
      <c r="B31" s="8">
        <f>1276074725+2383485000</f>
        <v>3659559725</v>
      </c>
    </row>
    <row r="32" spans="1:2" ht="16.5" x14ac:dyDescent="0.25">
      <c r="A32" s="42" t="s">
        <v>58</v>
      </c>
      <c r="B32" s="13">
        <f>B33+B34</f>
        <v>3220253</v>
      </c>
    </row>
    <row r="33" spans="1:2" ht="16.5" x14ac:dyDescent="0.25">
      <c r="A33" s="40" t="s">
        <v>17</v>
      </c>
      <c r="B33" s="8"/>
    </row>
    <row r="34" spans="1:2" ht="16.5" x14ac:dyDescent="0.25">
      <c r="A34" s="40" t="s">
        <v>18</v>
      </c>
      <c r="B34" s="8">
        <v>3220253</v>
      </c>
    </row>
    <row r="35" spans="1:2" ht="16.5" x14ac:dyDescent="0.25">
      <c r="A35" s="42" t="s">
        <v>53</v>
      </c>
      <c r="B35" s="13">
        <f>B36+B37</f>
        <v>4244953025</v>
      </c>
    </row>
    <row r="36" spans="1:2" ht="16.5" x14ac:dyDescent="0.25">
      <c r="A36" s="40" t="s">
        <v>21</v>
      </c>
      <c r="B36" s="8"/>
    </row>
    <row r="37" spans="1:2" ht="16.5" x14ac:dyDescent="0.25">
      <c r="A37" s="40" t="s">
        <v>22</v>
      </c>
      <c r="B37" s="8">
        <f>B38+B39</f>
        <v>4244953025</v>
      </c>
    </row>
    <row r="38" spans="1:2" ht="16.5" x14ac:dyDescent="0.25">
      <c r="A38" s="7" t="s">
        <v>59</v>
      </c>
      <c r="B38" s="8">
        <v>1452733200</v>
      </c>
    </row>
    <row r="39" spans="1:2" ht="16.5" x14ac:dyDescent="0.25">
      <c r="A39" s="7" t="s">
        <v>60</v>
      </c>
      <c r="B39" s="8">
        <v>2792219825</v>
      </c>
    </row>
    <row r="40" spans="1:2" ht="16.5" x14ac:dyDescent="0.25">
      <c r="A40" s="42" t="s">
        <v>61</v>
      </c>
      <c r="B40" s="13">
        <f>B41+B42</f>
        <v>192000000</v>
      </c>
    </row>
    <row r="41" spans="1:2" ht="16.5" x14ac:dyDescent="0.25">
      <c r="A41" s="40" t="s">
        <v>54</v>
      </c>
      <c r="B41" s="8"/>
    </row>
    <row r="42" spans="1:2" ht="16.5" x14ac:dyDescent="0.25">
      <c r="A42" s="40" t="s">
        <v>62</v>
      </c>
      <c r="B42" s="8">
        <v>192000000</v>
      </c>
    </row>
    <row r="43" spans="1:2" ht="16.5" x14ac:dyDescent="0.25">
      <c r="A43" s="42" t="s">
        <v>63</v>
      </c>
      <c r="B43" s="13">
        <f>B44+B45</f>
        <v>10000000</v>
      </c>
    </row>
    <row r="44" spans="1:2" ht="16.5" x14ac:dyDescent="0.25">
      <c r="A44" s="40" t="s">
        <v>55</v>
      </c>
      <c r="B44" s="8"/>
    </row>
    <row r="45" spans="1:2" ht="16.5" x14ac:dyDescent="0.25">
      <c r="A45" s="62" t="s">
        <v>64</v>
      </c>
      <c r="B45" s="19">
        <v>10000000</v>
      </c>
    </row>
    <row r="46" spans="1:2" x14ac:dyDescent="0.25">
      <c r="A46" s="1"/>
      <c r="B46" s="1"/>
    </row>
  </sheetData>
  <mergeCells count="2">
    <mergeCell ref="A4:B4"/>
    <mergeCell ref="A5:B5"/>
  </mergeCells>
  <pageMargins left="0.59055118110236204" right="0.196850393700787" top="0.17" bottom="0.27" header="0.31496062992126" footer="0.31496062992126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4" zoomScale="115" zoomScaleNormal="115" workbookViewId="0">
      <selection activeCell="H51" sqref="H51"/>
    </sheetView>
  </sheetViews>
  <sheetFormatPr defaultColWidth="9.140625" defaultRowHeight="15" x14ac:dyDescent="0.25"/>
  <cols>
    <col min="1" max="1" width="53.7109375" style="22" customWidth="1"/>
    <col min="2" max="2" width="17.42578125" style="22" customWidth="1"/>
    <col min="3" max="3" width="18" style="22" customWidth="1"/>
    <col min="4" max="4" width="18.140625" style="22" customWidth="1"/>
    <col min="5" max="7" width="9.140625" style="22"/>
    <col min="8" max="8" width="10.140625" style="22" bestFit="1" customWidth="1"/>
    <col min="9" max="16384" width="9.140625" style="22"/>
  </cols>
  <sheetData>
    <row r="1" spans="1:6" s="93" customFormat="1" ht="14.25" x14ac:dyDescent="0.25">
      <c r="A1" s="92" t="s">
        <v>23</v>
      </c>
      <c r="D1" s="93" t="s">
        <v>75</v>
      </c>
    </row>
    <row r="2" spans="1:6" s="93" customFormat="1" ht="14.25" x14ac:dyDescent="0.25">
      <c r="A2" s="92" t="s">
        <v>24</v>
      </c>
    </row>
    <row r="4" spans="1:6" ht="41.45" customHeight="1" x14ac:dyDescent="0.25">
      <c r="A4" s="118" t="s">
        <v>74</v>
      </c>
      <c r="B4" s="119"/>
      <c r="C4" s="119"/>
      <c r="D4" s="119"/>
    </row>
    <row r="5" spans="1:6" x14ac:dyDescent="0.25">
      <c r="A5" s="129" t="s">
        <v>80</v>
      </c>
      <c r="B5" s="129"/>
      <c r="C5" s="129"/>
      <c r="D5" s="129"/>
    </row>
    <row r="6" spans="1:6" x14ac:dyDescent="0.25">
      <c r="A6" s="21"/>
      <c r="B6" s="21"/>
      <c r="C6" s="21"/>
      <c r="D6" s="21"/>
    </row>
    <row r="7" spans="1:6" x14ac:dyDescent="0.25">
      <c r="D7" s="28" t="s">
        <v>36</v>
      </c>
    </row>
    <row r="8" spans="1:6" ht="24.75" customHeight="1" x14ac:dyDescent="0.25">
      <c r="A8" s="120" t="s">
        <v>0</v>
      </c>
      <c r="B8" s="120" t="s">
        <v>1</v>
      </c>
      <c r="C8" s="122" t="s">
        <v>6</v>
      </c>
      <c r="D8" s="122"/>
    </row>
    <row r="9" spans="1:6" ht="89.45" customHeight="1" x14ac:dyDescent="0.25">
      <c r="A9" s="121"/>
      <c r="B9" s="121"/>
      <c r="C9" s="43" t="s">
        <v>2</v>
      </c>
      <c r="D9" s="43" t="s">
        <v>67</v>
      </c>
      <c r="F9" s="26"/>
    </row>
    <row r="10" spans="1:6" ht="16.5" x14ac:dyDescent="0.25">
      <c r="A10" s="44" t="s">
        <v>3</v>
      </c>
      <c r="B10" s="45"/>
      <c r="C10" s="46"/>
      <c r="D10" s="46"/>
    </row>
    <row r="11" spans="1:6" ht="21.75" customHeight="1" x14ac:dyDescent="0.25">
      <c r="A11" s="47" t="s">
        <v>8</v>
      </c>
      <c r="B11" s="48">
        <f>C11+D11</f>
        <v>425000000</v>
      </c>
      <c r="C11" s="49">
        <f>SUM(C12:C13)</f>
        <v>120000000</v>
      </c>
      <c r="D11" s="49">
        <f>SUM(D12:D13)</f>
        <v>305000000</v>
      </c>
    </row>
    <row r="12" spans="1:6" ht="16.5" x14ac:dyDescent="0.25">
      <c r="A12" s="40" t="s">
        <v>30</v>
      </c>
      <c r="B12" s="50">
        <f t="shared" ref="B12:B13" si="0">C12+D12</f>
        <v>305000000</v>
      </c>
      <c r="C12" s="51"/>
      <c r="D12" s="52">
        <v>305000000</v>
      </c>
    </row>
    <row r="13" spans="1:6" ht="16.5" x14ac:dyDescent="0.25">
      <c r="A13" s="40" t="s">
        <v>33</v>
      </c>
      <c r="B13" s="50">
        <f t="shared" si="0"/>
        <v>120000000</v>
      </c>
      <c r="C13" s="51">
        <v>120000000</v>
      </c>
      <c r="D13" s="51"/>
    </row>
    <row r="14" spans="1:6" ht="16.5" x14ac:dyDescent="0.25">
      <c r="A14" s="53" t="s">
        <v>7</v>
      </c>
      <c r="B14" s="54">
        <f>C14+D14</f>
        <v>310500000</v>
      </c>
      <c r="C14" s="55">
        <f>SUM(C15:C16)</f>
        <v>36000000</v>
      </c>
      <c r="D14" s="55">
        <f>SUM(D15:D16)</f>
        <v>274500000</v>
      </c>
    </row>
    <row r="15" spans="1:6" ht="16.5" x14ac:dyDescent="0.25">
      <c r="A15" s="40" t="s">
        <v>68</v>
      </c>
      <c r="B15" s="50">
        <f t="shared" ref="B15:B16" si="1">C15+D15</f>
        <v>274500000</v>
      </c>
      <c r="C15" s="51"/>
      <c r="D15" s="52">
        <v>274500000</v>
      </c>
    </row>
    <row r="16" spans="1:6" ht="16.5" x14ac:dyDescent="0.25">
      <c r="A16" s="40" t="s">
        <v>34</v>
      </c>
      <c r="B16" s="50">
        <f t="shared" si="1"/>
        <v>36000000</v>
      </c>
      <c r="C16" s="51">
        <v>36000000</v>
      </c>
      <c r="D16" s="51"/>
    </row>
    <row r="17" spans="1:8" ht="16.5" x14ac:dyDescent="0.25">
      <c r="A17" s="53" t="s">
        <v>19</v>
      </c>
      <c r="B17" s="55">
        <f>SUM(B18:B19)</f>
        <v>114500000</v>
      </c>
      <c r="C17" s="55">
        <f>SUM(C18:C19)</f>
        <v>84000000</v>
      </c>
      <c r="D17" s="55">
        <f>SUM(D18:D19)</f>
        <v>30500000</v>
      </c>
    </row>
    <row r="18" spans="1:8" ht="16.5" x14ac:dyDescent="0.25">
      <c r="A18" s="40" t="s">
        <v>20</v>
      </c>
      <c r="B18" s="50">
        <f t="shared" ref="B18:B24" si="2">C18+D18</f>
        <v>30500000</v>
      </c>
      <c r="C18" s="51"/>
      <c r="D18" s="52">
        <f>D12-D15</f>
        <v>30500000</v>
      </c>
    </row>
    <row r="19" spans="1:8" ht="16.5" x14ac:dyDescent="0.25">
      <c r="A19" s="40" t="s">
        <v>69</v>
      </c>
      <c r="B19" s="50">
        <f t="shared" si="2"/>
        <v>84000000</v>
      </c>
      <c r="C19" s="51">
        <v>84000000</v>
      </c>
      <c r="D19" s="52"/>
    </row>
    <row r="20" spans="1:8" ht="16.5" x14ac:dyDescent="0.25">
      <c r="A20" s="39" t="s">
        <v>4</v>
      </c>
      <c r="B20" s="56">
        <f t="shared" si="2"/>
        <v>75981069395</v>
      </c>
      <c r="C20" s="57">
        <f>C21+C24+C27+C34+C41+C44+C51+C54</f>
        <v>45409334378</v>
      </c>
      <c r="D20" s="57">
        <f>D21+D24+D27+D34+D41+D44+D51+D54</f>
        <v>30571735017</v>
      </c>
    </row>
    <row r="21" spans="1:8" ht="16.5" x14ac:dyDescent="0.25">
      <c r="A21" s="39" t="s">
        <v>56</v>
      </c>
      <c r="B21" s="56">
        <f>C21+D21</f>
        <v>35596051375</v>
      </c>
      <c r="C21" s="57">
        <f>C22+C23</f>
        <v>35596051375</v>
      </c>
      <c r="D21" s="57"/>
      <c r="H21" s="27"/>
    </row>
    <row r="22" spans="1:8" ht="16.5" x14ac:dyDescent="0.25">
      <c r="A22" s="40" t="s">
        <v>11</v>
      </c>
      <c r="B22" s="50">
        <f t="shared" si="2"/>
        <v>29474449524</v>
      </c>
      <c r="C22" s="52">
        <v>29474449524</v>
      </c>
      <c r="D22" s="52"/>
    </row>
    <row r="23" spans="1:8" ht="16.5" x14ac:dyDescent="0.25">
      <c r="A23" s="40" t="s">
        <v>12</v>
      </c>
      <c r="B23" s="50">
        <f t="shared" si="2"/>
        <v>6121601851</v>
      </c>
      <c r="C23" s="52">
        <v>6121601851</v>
      </c>
      <c r="D23" s="52"/>
    </row>
    <row r="24" spans="1:8" ht="25.5" customHeight="1" x14ac:dyDescent="0.25">
      <c r="A24" s="39" t="s">
        <v>57</v>
      </c>
      <c r="B24" s="56">
        <f t="shared" si="2"/>
        <v>297797950</v>
      </c>
      <c r="C24" s="57">
        <f>C25+C26</f>
        <v>110000000</v>
      </c>
      <c r="D24" s="57">
        <f>D25+D26</f>
        <v>187797950</v>
      </c>
    </row>
    <row r="25" spans="1:8" ht="21" customHeight="1" x14ac:dyDescent="0.25">
      <c r="A25" s="40" t="s">
        <v>13</v>
      </c>
      <c r="B25" s="50"/>
      <c r="C25" s="52"/>
      <c r="D25" s="52"/>
    </row>
    <row r="26" spans="1:8" ht="20.25" customHeight="1" x14ac:dyDescent="0.25">
      <c r="A26" s="40" t="s">
        <v>14</v>
      </c>
      <c r="B26" s="50">
        <f>C26+D26</f>
        <v>297797950</v>
      </c>
      <c r="C26" s="52">
        <v>110000000</v>
      </c>
      <c r="D26" s="52">
        <v>187797950</v>
      </c>
    </row>
    <row r="27" spans="1:8" ht="20.25" customHeight="1" x14ac:dyDescent="0.25">
      <c r="A27" s="39" t="s">
        <v>15</v>
      </c>
      <c r="B27" s="56">
        <f>C27+D27</f>
        <v>2443353400</v>
      </c>
      <c r="C27" s="57">
        <f>C28+C29</f>
        <v>1593550000</v>
      </c>
      <c r="D27" s="57">
        <f>D28+D29</f>
        <v>849803400</v>
      </c>
    </row>
    <row r="28" spans="1:8" ht="16.5" x14ac:dyDescent="0.25">
      <c r="A28" s="40" t="s">
        <v>10</v>
      </c>
      <c r="B28" s="50"/>
      <c r="C28" s="52"/>
      <c r="D28" s="52"/>
    </row>
    <row r="29" spans="1:8" ht="16.5" x14ac:dyDescent="0.25">
      <c r="A29" s="40" t="s">
        <v>9</v>
      </c>
      <c r="B29" s="50">
        <f>SUM(B30:B33)</f>
        <v>2443353400</v>
      </c>
      <c r="C29" s="50">
        <f t="shared" ref="C29:D29" si="3">SUM(C30:C33)</f>
        <v>1593550000</v>
      </c>
      <c r="D29" s="50">
        <f t="shared" si="3"/>
        <v>849803400</v>
      </c>
    </row>
    <row r="30" spans="1:8" ht="16.5" x14ac:dyDescent="0.25">
      <c r="A30" s="7" t="s">
        <v>40</v>
      </c>
      <c r="B30" s="50">
        <f t="shared" ref="B30:B33" si="4">C30+D30</f>
        <v>48750000</v>
      </c>
      <c r="C30" s="8">
        <v>48750000</v>
      </c>
      <c r="D30" s="52"/>
    </row>
    <row r="31" spans="1:8" ht="16.5" x14ac:dyDescent="0.25">
      <c r="A31" s="7" t="s">
        <v>38</v>
      </c>
      <c r="B31" s="50">
        <f t="shared" si="4"/>
        <v>477000000</v>
      </c>
      <c r="C31" s="8">
        <v>300000000</v>
      </c>
      <c r="D31" s="8">
        <v>177000000</v>
      </c>
    </row>
    <row r="32" spans="1:8" ht="16.5" x14ac:dyDescent="0.25">
      <c r="A32" s="7" t="s">
        <v>39</v>
      </c>
      <c r="B32" s="50">
        <f t="shared" si="4"/>
        <v>1769472320</v>
      </c>
      <c r="C32" s="8">
        <v>1244800000</v>
      </c>
      <c r="D32" s="8">
        <v>524672320</v>
      </c>
    </row>
    <row r="33" spans="1:8" ht="16.5" x14ac:dyDescent="0.25">
      <c r="A33" s="7" t="s">
        <v>41</v>
      </c>
      <c r="B33" s="50">
        <f t="shared" si="4"/>
        <v>148131080</v>
      </c>
      <c r="C33" s="52"/>
      <c r="D33" s="8">
        <v>148131080</v>
      </c>
    </row>
    <row r="34" spans="1:8" ht="16.5" x14ac:dyDescent="0.25">
      <c r="A34" s="41" t="s">
        <v>51</v>
      </c>
      <c r="B34" s="56">
        <f>B35+B36</f>
        <v>28323398261</v>
      </c>
      <c r="C34" s="57">
        <f>C35+C36</f>
        <v>3659559725</v>
      </c>
      <c r="D34" s="57">
        <f>D35+D36</f>
        <v>24663838536</v>
      </c>
    </row>
    <row r="35" spans="1:8" ht="16.5" x14ac:dyDescent="0.25">
      <c r="A35" s="40" t="s">
        <v>52</v>
      </c>
      <c r="B35" s="50"/>
      <c r="C35" s="52"/>
      <c r="D35" s="52"/>
      <c r="H35" s="27"/>
    </row>
    <row r="36" spans="1:8" ht="21" customHeight="1" x14ac:dyDescent="0.25">
      <c r="A36" s="40" t="s">
        <v>16</v>
      </c>
      <c r="B36" s="50">
        <f>SUM(B37:B40)</f>
        <v>28323398261</v>
      </c>
      <c r="C36" s="50">
        <f t="shared" ref="C36:D36" si="5">SUM(C37:C40)</f>
        <v>3659559725</v>
      </c>
      <c r="D36" s="50">
        <f t="shared" si="5"/>
        <v>24663838536</v>
      </c>
    </row>
    <row r="37" spans="1:8" ht="21" customHeight="1" x14ac:dyDescent="0.25">
      <c r="A37" s="7" t="s">
        <v>43</v>
      </c>
      <c r="B37" s="50">
        <f t="shared" ref="B37:B40" si="6">C37+D37</f>
        <v>17232195533</v>
      </c>
      <c r="C37" s="8">
        <f>1276074725+2383485000</f>
        <v>3659559725</v>
      </c>
      <c r="D37" s="8">
        <v>13572635808</v>
      </c>
    </row>
    <row r="38" spans="1:8" ht="21" customHeight="1" x14ac:dyDescent="0.25">
      <c r="A38" s="7" t="s">
        <v>44</v>
      </c>
      <c r="B38" s="50">
        <f t="shared" si="6"/>
        <v>8204076933</v>
      </c>
      <c r="C38" s="59"/>
      <c r="D38" s="8">
        <v>8204076933</v>
      </c>
    </row>
    <row r="39" spans="1:8" ht="21" customHeight="1" x14ac:dyDescent="0.25">
      <c r="A39" s="7" t="s">
        <v>45</v>
      </c>
      <c r="B39" s="50">
        <f t="shared" si="6"/>
        <v>1126762860</v>
      </c>
      <c r="C39" s="59"/>
      <c r="D39" s="8">
        <v>1126762860</v>
      </c>
    </row>
    <row r="40" spans="1:8" ht="21" customHeight="1" x14ac:dyDescent="0.25">
      <c r="A40" s="7" t="s">
        <v>46</v>
      </c>
      <c r="B40" s="50">
        <f t="shared" si="6"/>
        <v>1760362935</v>
      </c>
      <c r="C40" s="59"/>
      <c r="D40" s="8">
        <v>1760362935</v>
      </c>
    </row>
    <row r="41" spans="1:8" ht="22.5" customHeight="1" x14ac:dyDescent="0.25">
      <c r="A41" s="42" t="s">
        <v>58</v>
      </c>
      <c r="B41" s="56">
        <f t="shared" ref="B41:B53" si="7">C41+D41</f>
        <v>3220253</v>
      </c>
      <c r="C41" s="58">
        <f>C42+C43</f>
        <v>3220253</v>
      </c>
      <c r="D41" s="58"/>
    </row>
    <row r="42" spans="1:8" ht="16.5" x14ac:dyDescent="0.25">
      <c r="A42" s="40" t="s">
        <v>17</v>
      </c>
      <c r="B42" s="50"/>
      <c r="C42" s="59"/>
      <c r="D42" s="59"/>
    </row>
    <row r="43" spans="1:8" ht="16.5" x14ac:dyDescent="0.25">
      <c r="A43" s="40" t="s">
        <v>18</v>
      </c>
      <c r="B43" s="50">
        <f>C43+D43</f>
        <v>3220253</v>
      </c>
      <c r="C43" s="59">
        <v>3220253</v>
      </c>
      <c r="D43" s="59"/>
    </row>
    <row r="44" spans="1:8" ht="16.5" x14ac:dyDescent="0.25">
      <c r="A44" s="96" t="s">
        <v>53</v>
      </c>
      <c r="B44" s="97">
        <f>B45+B46</f>
        <v>9115248156</v>
      </c>
      <c r="C44" s="97">
        <f t="shared" ref="C44:D44" si="8">C45+C46</f>
        <v>4244953025</v>
      </c>
      <c r="D44" s="97">
        <f t="shared" si="8"/>
        <v>4870295131</v>
      </c>
    </row>
    <row r="45" spans="1:8" ht="16.5" x14ac:dyDescent="0.25">
      <c r="A45" s="95" t="s">
        <v>21</v>
      </c>
      <c r="B45" s="64"/>
      <c r="C45" s="65"/>
      <c r="D45" s="65"/>
    </row>
    <row r="46" spans="1:8" ht="16.5" x14ac:dyDescent="0.25">
      <c r="A46" s="40" t="s">
        <v>22</v>
      </c>
      <c r="B46" s="50">
        <f>SUM(B47:B50)</f>
        <v>9115248156</v>
      </c>
      <c r="C46" s="50">
        <f t="shared" ref="C46:D46" si="9">SUM(C47:C50)</f>
        <v>4244953025</v>
      </c>
      <c r="D46" s="50">
        <f t="shared" si="9"/>
        <v>4870295131</v>
      </c>
    </row>
    <row r="47" spans="1:8" ht="16.5" x14ac:dyDescent="0.25">
      <c r="A47" s="7" t="s">
        <v>48</v>
      </c>
      <c r="B47" s="50">
        <f>C47+D47</f>
        <v>4619857950</v>
      </c>
      <c r="C47" s="52"/>
      <c r="D47" s="8">
        <v>4619857950</v>
      </c>
    </row>
    <row r="48" spans="1:8" ht="16.5" x14ac:dyDescent="0.25">
      <c r="A48" s="63" t="s">
        <v>49</v>
      </c>
      <c r="B48" s="64">
        <f t="shared" ref="B48:B50" si="10">C48+D48</f>
        <v>250437181</v>
      </c>
      <c r="C48" s="65"/>
      <c r="D48" s="9">
        <v>250437181</v>
      </c>
    </row>
    <row r="49" spans="1:4" ht="16.5" x14ac:dyDescent="0.25">
      <c r="A49" s="7" t="s">
        <v>59</v>
      </c>
      <c r="B49" s="50">
        <f t="shared" si="10"/>
        <v>1452733200</v>
      </c>
      <c r="C49" s="8">
        <v>1452733200</v>
      </c>
      <c r="D49" s="59"/>
    </row>
    <row r="50" spans="1:4" ht="16.5" x14ac:dyDescent="0.25">
      <c r="A50" s="7" t="s">
        <v>60</v>
      </c>
      <c r="B50" s="50">
        <f t="shared" si="10"/>
        <v>2792219825</v>
      </c>
      <c r="C50" s="8">
        <v>2792219825</v>
      </c>
      <c r="D50" s="59"/>
    </row>
    <row r="51" spans="1:4" ht="33" x14ac:dyDescent="0.25">
      <c r="A51" s="42" t="s">
        <v>61</v>
      </c>
      <c r="B51" s="56">
        <f t="shared" si="7"/>
        <v>192000000</v>
      </c>
      <c r="C51" s="58">
        <f>C52+C53</f>
        <v>192000000</v>
      </c>
      <c r="D51" s="58"/>
    </row>
    <row r="52" spans="1:4" ht="16.5" x14ac:dyDescent="0.25">
      <c r="A52" s="40" t="s">
        <v>54</v>
      </c>
      <c r="B52" s="50"/>
      <c r="C52" s="59"/>
      <c r="D52" s="59"/>
    </row>
    <row r="53" spans="1:4" ht="33" x14ac:dyDescent="0.25">
      <c r="A53" s="40" t="s">
        <v>62</v>
      </c>
      <c r="B53" s="50">
        <f t="shared" si="7"/>
        <v>192000000</v>
      </c>
      <c r="C53" s="59">
        <v>192000000</v>
      </c>
      <c r="D53" s="59"/>
    </row>
    <row r="54" spans="1:4" ht="33" x14ac:dyDescent="0.25">
      <c r="A54" s="42" t="s">
        <v>63</v>
      </c>
      <c r="B54" s="60">
        <f>C54+D54</f>
        <v>10000000</v>
      </c>
      <c r="C54" s="58">
        <f>C55+C56</f>
        <v>10000000</v>
      </c>
      <c r="D54" s="58"/>
    </row>
    <row r="55" spans="1:4" ht="16.5" x14ac:dyDescent="0.25">
      <c r="A55" s="40" t="s">
        <v>55</v>
      </c>
      <c r="B55" s="61"/>
      <c r="C55" s="59"/>
      <c r="D55" s="59"/>
    </row>
    <row r="56" spans="1:4" ht="33" x14ac:dyDescent="0.25">
      <c r="A56" s="40" t="s">
        <v>64</v>
      </c>
      <c r="B56" s="61">
        <f t="shared" ref="B56" si="11">C56+D56</f>
        <v>10000000</v>
      </c>
      <c r="C56" s="59">
        <v>10000000</v>
      </c>
      <c r="D56" s="59"/>
    </row>
    <row r="57" spans="1:4" ht="21.6" customHeight="1" x14ac:dyDescent="0.25">
      <c r="A57" s="15" t="s">
        <v>26</v>
      </c>
      <c r="B57" s="23"/>
      <c r="C57" s="94" t="s">
        <v>72</v>
      </c>
      <c r="D57" s="94" t="s">
        <v>73</v>
      </c>
    </row>
    <row r="58" spans="1:4" ht="20.45" customHeight="1" x14ac:dyDescent="0.25">
      <c r="A58" s="16" t="s">
        <v>27</v>
      </c>
      <c r="B58" s="24"/>
      <c r="C58" s="25" t="s">
        <v>70</v>
      </c>
      <c r="D58" s="25" t="s">
        <v>70</v>
      </c>
    </row>
    <row r="60" spans="1:4" x14ac:dyDescent="0.25">
      <c r="A60" s="35"/>
    </row>
    <row r="61" spans="1:4" x14ac:dyDescent="0.25">
      <c r="A61" s="38"/>
    </row>
    <row r="62" spans="1:4" x14ac:dyDescent="0.25">
      <c r="A62" s="36"/>
    </row>
    <row r="63" spans="1:4" x14ac:dyDescent="0.25">
      <c r="A63" s="36"/>
    </row>
    <row r="64" spans="1:4" x14ac:dyDescent="0.25">
      <c r="A64" s="37"/>
    </row>
    <row r="65" spans="1:1" x14ac:dyDescent="0.25">
      <c r="A65" s="37"/>
    </row>
    <row r="66" spans="1:1" x14ac:dyDescent="0.25">
      <c r="A66" s="38"/>
    </row>
    <row r="67" spans="1:1" x14ac:dyDescent="0.25">
      <c r="A67" s="36"/>
    </row>
    <row r="68" spans="1:1" x14ac:dyDescent="0.25">
      <c r="A68" s="36"/>
    </row>
  </sheetData>
  <mergeCells count="5">
    <mergeCell ref="A5:D5"/>
    <mergeCell ref="A8:A9"/>
    <mergeCell ref="B8:B9"/>
    <mergeCell ref="C8:D8"/>
    <mergeCell ref="A4:D4"/>
  </mergeCells>
  <pageMargins left="0.196850393700787" right="0.196850393700787" top="0.23" bottom="0.196850393700787" header="0.31496062992126" footer="0.3149606299212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nguon thu Phi QT</vt:lpstr>
      <vt:lpstr>48-tt</vt:lpstr>
      <vt:lpstr>48-vp</vt:lpstr>
      <vt:lpstr>49</vt:lpstr>
      <vt:lpstr>'48-vp'!Print_Titles</vt:lpstr>
      <vt:lpstr>'49'!Print_Titles</vt:lpstr>
      <vt:lpstr>'nguon thu Phi QT'!Print_Titles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2025-08-21T10:54:47Z</dcterms:modified>
</cp:coreProperties>
</file>