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vps" sheetId="2" r:id="rId1"/>
    <sheet name="vps thuc chi" sheetId="3" r:id="rId2"/>
  </sheets>
  <calcPr calcId="144525"/>
</workbook>
</file>

<file path=xl/calcChain.xml><?xml version="1.0" encoding="utf-8"?>
<calcChain xmlns="http://schemas.openxmlformats.org/spreadsheetml/2006/main">
  <c r="F36" i="3" l="1"/>
  <c r="G26" i="3"/>
  <c r="G10" i="3"/>
  <c r="G40" i="3"/>
  <c r="G41" i="3"/>
  <c r="G42" i="3"/>
  <c r="G43" i="3"/>
  <c r="G44" i="3"/>
  <c r="G45" i="3"/>
  <c r="G46" i="3"/>
  <c r="F79" i="3"/>
  <c r="G36" i="3"/>
  <c r="G37" i="3"/>
  <c r="G68" i="3"/>
  <c r="G62" i="3"/>
  <c r="G56" i="3"/>
  <c r="G38" i="3"/>
  <c r="G47" i="3"/>
  <c r="G39" i="3"/>
  <c r="D36" i="3"/>
  <c r="G78" i="3"/>
  <c r="D36" i="2"/>
  <c r="G79" i="3"/>
  <c r="G69" i="3"/>
  <c r="G70" i="3"/>
  <c r="G71" i="3"/>
  <c r="G72" i="3"/>
  <c r="G73" i="3"/>
  <c r="G74" i="3"/>
  <c r="G75" i="3"/>
  <c r="F69" i="3"/>
  <c r="F70" i="3"/>
  <c r="F71" i="3"/>
  <c r="F72" i="3"/>
  <c r="F73" i="3"/>
  <c r="F74" i="3"/>
  <c r="F75" i="3"/>
  <c r="E37" i="3"/>
  <c r="F10" i="3"/>
  <c r="G58" i="3"/>
  <c r="G64" i="3"/>
  <c r="F26" i="3"/>
  <c r="F38" i="3"/>
  <c r="F49" i="3"/>
  <c r="D37" i="2"/>
  <c r="G48" i="3"/>
  <c r="G50" i="3"/>
  <c r="G51" i="3"/>
  <c r="G52" i="3"/>
  <c r="G53" i="3"/>
  <c r="G54" i="3"/>
  <c r="G55" i="3"/>
  <c r="G57" i="3"/>
  <c r="G59" i="3"/>
  <c r="G60" i="3"/>
  <c r="G61" i="3"/>
  <c r="G63" i="3"/>
  <c r="G65" i="3"/>
  <c r="G66" i="3"/>
  <c r="G67" i="3"/>
  <c r="F50" i="3"/>
  <c r="F51" i="3"/>
  <c r="F52" i="3"/>
  <c r="F53" i="3"/>
  <c r="F54" i="3"/>
  <c r="F55" i="3"/>
  <c r="F57" i="3"/>
  <c r="F58" i="3"/>
  <c r="F59" i="3"/>
  <c r="F60" i="3"/>
  <c r="F61" i="3"/>
  <c r="F63" i="3"/>
  <c r="F64" i="3"/>
  <c r="F65" i="3"/>
  <c r="F66" i="3"/>
  <c r="F67" i="3"/>
  <c r="F46" i="3"/>
  <c r="F12" i="3"/>
  <c r="F13" i="3"/>
  <c r="F14" i="3"/>
  <c r="F16" i="3"/>
  <c r="F17" i="3"/>
  <c r="F18" i="3"/>
  <c r="F20" i="3"/>
  <c r="F21" i="3"/>
  <c r="F22" i="3"/>
  <c r="F23" i="3"/>
  <c r="F24" i="3"/>
  <c r="F25" i="3"/>
  <c r="F27" i="3"/>
  <c r="F28" i="3"/>
  <c r="F29" i="3"/>
  <c r="F30" i="3"/>
  <c r="F32" i="3"/>
  <c r="F33" i="3"/>
  <c r="F34" i="3"/>
  <c r="F39" i="3"/>
  <c r="E31" i="3"/>
  <c r="F31" i="3"/>
  <c r="F15" i="3"/>
  <c r="F68" i="3"/>
  <c r="F56" i="3"/>
  <c r="D37" i="3"/>
  <c r="D31" i="2"/>
  <c r="D15" i="2"/>
  <c r="F47" i="3"/>
  <c r="F40" i="3"/>
  <c r="F62" i="3"/>
  <c r="F37" i="3"/>
  <c r="E36" i="3"/>
</calcChain>
</file>

<file path=xl/sharedStrings.xml><?xml version="1.0" encoding="utf-8"?>
<sst xmlns="http://schemas.openxmlformats.org/spreadsheetml/2006/main" count="202" uniqueCount="87">
  <si>
    <t>Số TT</t>
  </si>
  <si>
    <t>Nội dung</t>
  </si>
  <si>
    <t>I</t>
  </si>
  <si>
    <t>Tổng số thu, chi, nộp ngân sách phí, lệ phí</t>
  </si>
  <si>
    <t>Số thu phí, lệ phí</t>
  </si>
  <si>
    <t>1.1</t>
  </si>
  <si>
    <t>Lệ phí</t>
  </si>
  <si>
    <t>Lệ phí A</t>
  </si>
  <si>
    <t>Lệ phí B</t>
  </si>
  <si>
    <t>1.2</t>
  </si>
  <si>
    <t>Phí</t>
  </si>
  <si>
    <t>Phí A</t>
  </si>
  <si>
    <t>Phí B</t>
  </si>
  <si>
    <t>Chi từ nguồn thu phí được để lại</t>
  </si>
  <si>
    <t>2.1</t>
  </si>
  <si>
    <t>a</t>
  </si>
  <si>
    <t>Kinh phí nhiệm vụ thường xuyên</t>
  </si>
  <si>
    <t>b</t>
  </si>
  <si>
    <t>Kinh phí nhiệm vụ không thường xuyên</t>
  </si>
  <si>
    <t>2.2</t>
  </si>
  <si>
    <t>Chi quản lý hành chính</t>
  </si>
  <si>
    <t>Kinh phí thực hiện chế độ tự chủ</t>
  </si>
  <si>
    <t>Kinh phí không thực hiện chế độ tự chủ</t>
  </si>
  <si>
    <t>Số phí, lệ phí nộp NSNN</t>
  </si>
  <si>
    <t>3.1</t>
  </si>
  <si>
    <t>3.2</t>
  </si>
  <si>
    <t>II</t>
  </si>
  <si>
    <t>Dự toán chi ngân sách nhà nước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</si>
  <si>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</si>
  <si>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</si>
  <si>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</si>
  <si>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</si>
  <si>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Kinh phí nhiệm vụ thường xuyên theo chức năng</t>
  </si>
  <si>
    <t>Chi sự nghiệp y tế, dân số và gia đình</t>
  </si>
  <si>
    <t>4.1</t>
  </si>
  <si>
    <t>4.2</t>
  </si>
  <si>
    <t>Chi bảo đảm xã hội</t>
  </si>
  <si>
    <t>5.1</t>
  </si>
  <si>
    <t>5.2</t>
  </si>
  <si>
    <t>6.1</t>
  </si>
  <si>
    <t>Chi sự nghiệp bảo vệ môi trường</t>
  </si>
  <si>
    <t>7.1</t>
  </si>
  <si>
    <t>7.2</t>
  </si>
  <si>
    <t>8.1</t>
  </si>
  <si>
    <t>Chi sự nghiệp phát thanh, truyền hình, thông tấn</t>
  </si>
  <si>
    <t>9.1</t>
  </si>
  <si>
    <t>9.2</t>
  </si>
  <si>
    <t>10.1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</si>
  <si>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</si>
  <si>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</si>
  <si>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</si>
  <si>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</si>
  <si>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Đvt: Triệu đồng</t>
  </si>
  <si>
    <t>Dự toán được giao</t>
  </si>
  <si>
    <t>……………..</t>
  </si>
  <si>
    <t>Chi sự nghiệp ………………..</t>
  </si>
  <si>
    <t>(Dùng cho đơn vị dự toán cấp trên và đơn vị dự toán sử dụng ngân sách nhà nước)</t>
  </si>
  <si>
    <t>ĐV tính: Triệu đồng</t>
  </si>
  <si>
    <t>Dự toán năm</t>
  </si>
  <si>
    <t>So sánh (%)</t>
  </si>
  <si>
    <t>Dự toán</t>
  </si>
  <si>
    <t>Cùng kỳ năm trước</t>
  </si>
  <si>
    <t>…………..</t>
  </si>
  <si>
    <t>Chi sự nghiệp…………..</t>
  </si>
  <si>
    <t>Kiến thiết thị chính</t>
  </si>
  <si>
    <t>Phí lệ phí</t>
  </si>
  <si>
    <t xml:space="preserve">DỰ TOÁN THU - CHI NGÂN SÁCH NHÀ NƯỚC </t>
  </si>
  <si>
    <t>Số để lại chi</t>
  </si>
  <si>
    <t>Chương: 425</t>
  </si>
  <si>
    <t>GIÁM ĐỐC</t>
  </si>
  <si>
    <t>Vốn quy hoạch</t>
  </si>
  <si>
    <t>Nghiên cứu khoa học (không thưởng xuyên)</t>
  </si>
  <si>
    <t>Chi sự nghiệp thể dục thể thao (không thưởng xuyên)</t>
  </si>
  <si>
    <t>Chi sự nghiệp văn hóa thông tin (không thường xuyên)</t>
  </si>
  <si>
    <t>Chi hoạt động kinh tế (không thường xuyên)</t>
  </si>
  <si>
    <t>Chi sự nghiệp giáo dục, đào tạo, dạy nghề (không thường xuyên)</t>
  </si>
  <si>
    <t>ĐƠN VỊ: VĂN PHÒNG SỞ - SỞ VĂN HÓA, THỂ THAO VÀ DU LỊCH VĨNH LONG</t>
  </si>
  <si>
    <t>Chương trình mục tiêu</t>
  </si>
  <si>
    <t>Chi sự nghiệp thể dục thể thao (không thường xuyên)</t>
  </si>
  <si>
    <t>Nghiên cứu khoa học (không thường xuyên)</t>
  </si>
  <si>
    <t>Khác ngân sách</t>
  </si>
  <si>
    <t>Khác</t>
  </si>
  <si>
    <t>Ước thực hiện quý 1</t>
  </si>
  <si>
    <t>ĐÁNH GIÁ THỰC HIỆN DỰ TOÁN THU - CHI NGÂN SÁCH QUÝ 1/2019</t>
  </si>
  <si>
    <t>(Kèm theo Quyết định số 134/QĐ-SVHTTDL ngày 22/4/2019                                                                 của Sở Văn hóa, Thể thao và Du lịch tỉnh Vĩnh Long)</t>
  </si>
  <si>
    <t xml:space="preserve"> Ngày 22 tháng 4 Năm 2019</t>
  </si>
  <si>
    <t>Đã ký. Lê Thanh Tuấn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</si>
</sst>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3" fontId="5" fillId="2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/>
    </xf>
    <xf numFmtId="3" fontId="10" fillId="2" borderId="1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11" fillId="0" borderId="0" xfId="0" applyFont="1" applyBorder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8"/>
  <sheetViews>
    <sheetView tabSelected="1" workbookViewId="0">
      <selection activeCell="B5" sqref="B5:D5"/>
    </sheetView>
  </sheetViews>
  <sheetFormatPr defaultRowHeight="15" x14ac:dyDescent="0.25"/>
  <cols>
    <col min="1" max="1" width="4.85546875" style="1" customWidth="1"/>
    <col min="2" max="2" width="6.85546875" style="6" customWidth="1"/>
    <col min="3" max="3" width="65" style="1" customWidth="1"/>
    <col min="4" max="4" width="19.5703125" style="1" customWidth="1"/>
    <col min="5" max="16384" width="9.140625" style="1"/>
  </cols>
  <sheetData>
    <row r="1" spans="2:4" ht="13.5" customHeight="1" x14ac:dyDescent="0.25">
      <c r="B1" s="28"/>
      <c r="C1" s="28"/>
      <c r="D1" s="28"/>
    </row>
    <row r="2" spans="2:4" ht="20.25" customHeight="1" x14ac:dyDescent="0.25">
      <c r="B2" s="33" t="s">
        <v>76</v>
      </c>
      <c r="C2" s="33"/>
      <c r="D2" s="33"/>
    </row>
    <row r="3" spans="2:4" ht="21" customHeight="1" x14ac:dyDescent="0.25">
      <c r="B3" s="33" t="s">
        <v>68</v>
      </c>
      <c r="C3" s="33"/>
      <c r="D3" s="33"/>
    </row>
    <row r="4" spans="2:4" ht="25.5" customHeight="1" x14ac:dyDescent="0.25">
      <c r="B4" s="29" t="s">
        <v>66</v>
      </c>
      <c r="C4" s="29"/>
      <c r="D4" s="29"/>
    </row>
    <row r="5" spans="2:4" ht="34.5" customHeight="1" x14ac:dyDescent="0.25">
      <c r="B5" s="30" t="s">
        <v>84</v>
      </c>
      <c r="C5" s="30"/>
      <c r="D5" s="30"/>
    </row>
    <row r="6" spans="2:4" ht="15.75" x14ac:dyDescent="0.25">
      <c r="B6" s="31"/>
      <c r="C6" s="31"/>
      <c r="D6" s="31"/>
    </row>
    <row r="7" spans="2:4" ht="15.75" x14ac:dyDescent="0.25">
      <c r="B7" s="32" t="s">
        <v>52</v>
      </c>
      <c r="C7" s="32"/>
      <c r="D7" s="32"/>
    </row>
    <row r="8" spans="2:4" ht="33" x14ac:dyDescent="0.25">
      <c r="B8" s="2" t="s">
        <v>0</v>
      </c>
      <c r="C8" s="2" t="s">
        <v>1</v>
      </c>
      <c r="D8" s="2" t="s">
        <v>53</v>
      </c>
    </row>
    <row r="9" spans="2:4" ht="24.95" customHeight="1" x14ac:dyDescent="0.25">
      <c r="B9" s="3" t="s">
        <v>2</v>
      </c>
      <c r="C9" s="4" t="s">
        <v>3</v>
      </c>
      <c r="D9" s="7"/>
    </row>
    <row r="10" spans="2:4" ht="24.95" customHeight="1" x14ac:dyDescent="0.25">
      <c r="B10" s="3">
        <v>1</v>
      </c>
      <c r="C10" s="4" t="s">
        <v>4</v>
      </c>
      <c r="D10" s="7">
        <v>180</v>
      </c>
    </row>
    <row r="11" spans="2:4" ht="24.95" hidden="1" customHeight="1" x14ac:dyDescent="0.25">
      <c r="B11" s="3" t="s">
        <v>5</v>
      </c>
      <c r="C11" s="4" t="s">
        <v>6</v>
      </c>
      <c r="D11" s="7"/>
    </row>
    <row r="12" spans="2:4" ht="24.95" hidden="1" customHeight="1" x14ac:dyDescent="0.25">
      <c r="B12" s="3"/>
      <c r="C12" s="4" t="s">
        <v>7</v>
      </c>
      <c r="D12" s="7"/>
    </row>
    <row r="13" spans="2:4" ht="24.95" hidden="1" customHeight="1" x14ac:dyDescent="0.25">
      <c r="B13" s="3"/>
      <c r="C13" s="4" t="s">
        <v>8</v>
      </c>
      <c r="D13" s="7"/>
    </row>
    <row r="14" spans="2:4" ht="24.95" hidden="1" customHeight="1" x14ac:dyDescent="0.25">
      <c r="B14" s="3"/>
      <c r="C14" s="4" t="s">
        <v>54</v>
      </c>
      <c r="D14" s="7"/>
    </row>
    <row r="15" spans="2:4" ht="24.95" hidden="1" customHeight="1" x14ac:dyDescent="0.25">
      <c r="B15" s="3" t="s">
        <v>9</v>
      </c>
      <c r="C15" s="4" t="s">
        <v>10</v>
      </c>
      <c r="D15" s="7">
        <f>D16</f>
        <v>200</v>
      </c>
    </row>
    <row r="16" spans="2:4" ht="24.95" hidden="1" customHeight="1" x14ac:dyDescent="0.25">
      <c r="B16" s="3"/>
      <c r="C16" s="4" t="s">
        <v>65</v>
      </c>
      <c r="D16" s="7">
        <v>200</v>
      </c>
    </row>
    <row r="17" spans="2:4" ht="24.95" hidden="1" customHeight="1" x14ac:dyDescent="0.25">
      <c r="B17" s="3"/>
      <c r="C17" s="4" t="s">
        <v>12</v>
      </c>
      <c r="D17" s="7"/>
    </row>
    <row r="18" spans="2:4" ht="24.95" hidden="1" customHeight="1" x14ac:dyDescent="0.25">
      <c r="B18" s="3"/>
      <c r="C18" s="4" t="s">
        <v>54</v>
      </c>
      <c r="D18" s="7"/>
    </row>
    <row r="19" spans="2:4" ht="24.95" customHeight="1" x14ac:dyDescent="0.25">
      <c r="B19" s="3">
        <v>2</v>
      </c>
      <c r="C19" s="4" t="s">
        <v>13</v>
      </c>
      <c r="D19" s="7"/>
    </row>
    <row r="20" spans="2:4" ht="24.95" hidden="1" customHeight="1" x14ac:dyDescent="0.25">
      <c r="B20" s="3" t="s">
        <v>14</v>
      </c>
      <c r="C20" s="4" t="s">
        <v>55</v>
      </c>
      <c r="D20" s="7"/>
    </row>
    <row r="21" spans="2:4" ht="24.95" hidden="1" customHeight="1" x14ac:dyDescent="0.25">
      <c r="B21" s="3" t="s">
        <v>15</v>
      </c>
      <c r="C21" s="4" t="s">
        <v>16</v>
      </c>
      <c r="D21" s="7"/>
    </row>
    <row r="22" spans="2:4" ht="24.95" hidden="1" customHeight="1" x14ac:dyDescent="0.25">
      <c r="B22" s="3" t="s">
        <v>17</v>
      </c>
      <c r="C22" s="4" t="s">
        <v>18</v>
      </c>
      <c r="D22" s="7"/>
    </row>
    <row r="23" spans="2:4" ht="24.95" hidden="1" customHeight="1" x14ac:dyDescent="0.25">
      <c r="B23" s="3" t="s">
        <v>19</v>
      </c>
      <c r="C23" s="4" t="s">
        <v>20</v>
      </c>
      <c r="D23" s="7"/>
    </row>
    <row r="24" spans="2:4" ht="24.95" hidden="1" customHeight="1" x14ac:dyDescent="0.25">
      <c r="B24" s="3" t="s">
        <v>15</v>
      </c>
      <c r="C24" s="4" t="s">
        <v>21</v>
      </c>
      <c r="D24" s="7"/>
    </row>
    <row r="25" spans="2:4" ht="24.95" hidden="1" customHeight="1" x14ac:dyDescent="0.25">
      <c r="B25" s="3" t="s">
        <v>17</v>
      </c>
      <c r="C25" s="4" t="s">
        <v>22</v>
      </c>
      <c r="D25" s="7"/>
    </row>
    <row r="26" spans="2:4" ht="24.95" customHeight="1" x14ac:dyDescent="0.25">
      <c r="B26" s="3">
        <v>3</v>
      </c>
      <c r="C26" s="4" t="s">
        <v>23</v>
      </c>
      <c r="D26" s="7">
        <v>180</v>
      </c>
    </row>
    <row r="27" spans="2:4" ht="24.95" hidden="1" customHeight="1" x14ac:dyDescent="0.25">
      <c r="B27" s="3" t="s">
        <v>24</v>
      </c>
      <c r="C27" s="4" t="s">
        <v>6</v>
      </c>
      <c r="D27" s="7"/>
    </row>
    <row r="28" spans="2:4" ht="24.95" hidden="1" customHeight="1" x14ac:dyDescent="0.25">
      <c r="B28" s="3"/>
      <c r="C28" s="4" t="s">
        <v>7</v>
      </c>
      <c r="D28" s="7"/>
    </row>
    <row r="29" spans="2:4" ht="24.95" hidden="1" customHeight="1" x14ac:dyDescent="0.25">
      <c r="B29" s="3"/>
      <c r="C29" s="4" t="s">
        <v>8</v>
      </c>
      <c r="D29" s="7"/>
    </row>
    <row r="30" spans="2:4" ht="24.95" hidden="1" customHeight="1" x14ac:dyDescent="0.25">
      <c r="B30" s="3"/>
      <c r="C30" s="4" t="s">
        <v>54</v>
      </c>
      <c r="D30" s="7"/>
    </row>
    <row r="31" spans="2:4" ht="24.95" hidden="1" customHeight="1" x14ac:dyDescent="0.25">
      <c r="B31" s="3" t="s">
        <v>25</v>
      </c>
      <c r="C31" s="4" t="s">
        <v>10</v>
      </c>
      <c r="D31" s="7">
        <f>D32</f>
        <v>150</v>
      </c>
    </row>
    <row r="32" spans="2:4" ht="24.95" hidden="1" customHeight="1" x14ac:dyDescent="0.25">
      <c r="B32" s="3"/>
      <c r="C32" s="4" t="s">
        <v>11</v>
      </c>
      <c r="D32" s="7">
        <v>150</v>
      </c>
    </row>
    <row r="33" spans="2:4" ht="24.95" hidden="1" customHeight="1" x14ac:dyDescent="0.25">
      <c r="B33" s="3"/>
      <c r="C33" s="4" t="s">
        <v>12</v>
      </c>
      <c r="D33" s="7"/>
    </row>
    <row r="34" spans="2:4" ht="24.95" hidden="1" customHeight="1" x14ac:dyDescent="0.25">
      <c r="B34" s="3"/>
      <c r="C34" s="4" t="s">
        <v>54</v>
      </c>
      <c r="D34" s="7"/>
    </row>
    <row r="35" spans="2:4" ht="24.95" customHeight="1" x14ac:dyDescent="0.25">
      <c r="B35" s="3">
        <v>4</v>
      </c>
      <c r="C35" s="4" t="s">
        <v>67</v>
      </c>
      <c r="D35" s="7"/>
    </row>
    <row r="36" spans="2:4" ht="24.95" customHeight="1" x14ac:dyDescent="0.25">
      <c r="B36" s="3" t="s">
        <v>26</v>
      </c>
      <c r="C36" s="4" t="s">
        <v>27</v>
      </c>
      <c r="D36" s="7">
        <f>D37+D40+D47+D56+D62+D68+D71+D76+D77+D78</f>
        <v>12621</v>
      </c>
    </row>
    <row r="37" spans="2:4" ht="24.95" customHeight="1" x14ac:dyDescent="0.25">
      <c r="B37" s="3">
        <v>1</v>
      </c>
      <c r="C37" s="4" t="s">
        <v>20</v>
      </c>
      <c r="D37" s="7">
        <f>D38+D39</f>
        <v>7425</v>
      </c>
    </row>
    <row r="38" spans="2:4" ht="24.95" customHeight="1" x14ac:dyDescent="0.25">
      <c r="B38" s="3"/>
      <c r="C38" s="4" t="s">
        <v>21</v>
      </c>
      <c r="D38" s="7">
        <v>5900</v>
      </c>
    </row>
    <row r="39" spans="2:4" ht="24.95" customHeight="1" x14ac:dyDescent="0.25">
      <c r="B39" s="3"/>
      <c r="C39" s="4" t="s">
        <v>22</v>
      </c>
      <c r="D39" s="7">
        <v>1525</v>
      </c>
    </row>
    <row r="40" spans="2:4" ht="24.95" customHeight="1" x14ac:dyDescent="0.25">
      <c r="B40" s="3">
        <v>2</v>
      </c>
      <c r="C40" s="4" t="s">
        <v>71</v>
      </c>
      <c r="D40" s="7">
        <v>115</v>
      </c>
    </row>
    <row r="41" spans="2:4" ht="24.95" hidden="1" customHeight="1" x14ac:dyDescent="0.25">
      <c r="B41" s="3" t="s">
        <v>14</v>
      </c>
      <c r="C41" s="4" t="s">
        <v>28</v>
      </c>
      <c r="D41" s="7"/>
    </row>
    <row r="42" spans="2:4" ht="24.95" hidden="1" customHeight="1" x14ac:dyDescent="0.25">
      <c r="B42" s="3"/>
      <c r="C42" s="5" t="s">
        <v>29</v>
      </c>
      <c r="D42" s="7"/>
    </row>
    <row r="43" spans="2:4" ht="24.95" hidden="1" customHeight="1" x14ac:dyDescent="0.25">
      <c r="B43" s="3"/>
      <c r="C43" s="5" t="s">
        <v>30</v>
      </c>
      <c r="D43" s="7"/>
    </row>
    <row r="44" spans="2:4" ht="24.95" hidden="1" customHeight="1" x14ac:dyDescent="0.25">
      <c r="B44" s="3"/>
      <c r="C44" s="5" t="s">
        <v>31</v>
      </c>
      <c r="D44" s="7"/>
    </row>
    <row r="45" spans="2:4" ht="24.95" hidden="1" customHeight="1" x14ac:dyDescent="0.25">
      <c r="B45" s="3" t="s">
        <v>19</v>
      </c>
      <c r="C45" s="4" t="s">
        <v>32</v>
      </c>
      <c r="D45" s="7"/>
    </row>
    <row r="46" spans="2:4" ht="24.95" hidden="1" customHeight="1" x14ac:dyDescent="0.25">
      <c r="B46" s="3"/>
      <c r="C46" s="4" t="s">
        <v>18</v>
      </c>
      <c r="D46" s="7">
        <v>301</v>
      </c>
    </row>
    <row r="47" spans="2:4" ht="24.95" customHeight="1" x14ac:dyDescent="0.25">
      <c r="B47" s="3">
        <v>3</v>
      </c>
      <c r="C47" s="4" t="s">
        <v>75</v>
      </c>
      <c r="D47" s="7">
        <v>116</v>
      </c>
    </row>
    <row r="48" spans="2:4" ht="24.95" hidden="1" customHeight="1" x14ac:dyDescent="0.25">
      <c r="B48" s="3" t="s">
        <v>24</v>
      </c>
      <c r="C48" s="4" t="s">
        <v>16</v>
      </c>
      <c r="D48" s="7"/>
    </row>
    <row r="49" spans="2:4" ht="24.95" hidden="1" customHeight="1" x14ac:dyDescent="0.25">
      <c r="B49" s="3"/>
      <c r="C49" s="4" t="s">
        <v>18</v>
      </c>
      <c r="D49" s="7">
        <v>174</v>
      </c>
    </row>
    <row r="50" spans="2:4" ht="24.95" hidden="1" customHeight="1" x14ac:dyDescent="0.25">
      <c r="B50" s="3">
        <v>4</v>
      </c>
      <c r="C50" s="4" t="s">
        <v>33</v>
      </c>
      <c r="D50" s="7"/>
    </row>
    <row r="51" spans="2:4" ht="24.95" hidden="1" customHeight="1" x14ac:dyDescent="0.25">
      <c r="B51" s="3" t="s">
        <v>34</v>
      </c>
      <c r="C51" s="4" t="s">
        <v>16</v>
      </c>
      <c r="D51" s="7"/>
    </row>
    <row r="52" spans="2:4" ht="24.95" hidden="1" customHeight="1" x14ac:dyDescent="0.25">
      <c r="B52" s="3" t="s">
        <v>35</v>
      </c>
      <c r="C52" s="4" t="s">
        <v>18</v>
      </c>
      <c r="D52" s="7"/>
    </row>
    <row r="53" spans="2:4" ht="24.95" hidden="1" customHeight="1" x14ac:dyDescent="0.25">
      <c r="B53" s="3">
        <v>5</v>
      </c>
      <c r="C53" s="4" t="s">
        <v>36</v>
      </c>
      <c r="D53" s="7"/>
    </row>
    <row r="54" spans="2:4" ht="24.95" hidden="1" customHeight="1" x14ac:dyDescent="0.25">
      <c r="B54" s="3" t="s">
        <v>37</v>
      </c>
      <c r="C54" s="4" t="s">
        <v>16</v>
      </c>
      <c r="D54" s="7"/>
    </row>
    <row r="55" spans="2:4" ht="24.95" hidden="1" customHeight="1" x14ac:dyDescent="0.25">
      <c r="B55" s="3" t="s">
        <v>38</v>
      </c>
      <c r="C55" s="4" t="s">
        <v>18</v>
      </c>
      <c r="D55" s="7"/>
    </row>
    <row r="56" spans="2:4" ht="24.95" customHeight="1" x14ac:dyDescent="0.25">
      <c r="B56" s="3">
        <v>4</v>
      </c>
      <c r="C56" s="4" t="s">
        <v>74</v>
      </c>
      <c r="D56" s="7">
        <v>135</v>
      </c>
    </row>
    <row r="57" spans="2:4" ht="24.95" hidden="1" customHeight="1" x14ac:dyDescent="0.25">
      <c r="B57" s="3" t="s">
        <v>39</v>
      </c>
      <c r="C57" s="4" t="s">
        <v>16</v>
      </c>
      <c r="D57" s="7"/>
    </row>
    <row r="58" spans="2:4" ht="24.95" hidden="1" customHeight="1" x14ac:dyDescent="0.25">
      <c r="B58" s="3"/>
      <c r="C58" s="4" t="s">
        <v>18</v>
      </c>
      <c r="D58" s="7">
        <v>512</v>
      </c>
    </row>
    <row r="59" spans="2:4" ht="24.95" hidden="1" customHeight="1" x14ac:dyDescent="0.25">
      <c r="B59" s="3">
        <v>7</v>
      </c>
      <c r="C59" s="4" t="s">
        <v>40</v>
      </c>
      <c r="D59" s="7"/>
    </row>
    <row r="60" spans="2:4" ht="24.95" hidden="1" customHeight="1" x14ac:dyDescent="0.25">
      <c r="B60" s="3" t="s">
        <v>41</v>
      </c>
      <c r="C60" s="4" t="s">
        <v>16</v>
      </c>
      <c r="D60" s="7"/>
    </row>
    <row r="61" spans="2:4" ht="24.95" hidden="1" customHeight="1" x14ac:dyDescent="0.25">
      <c r="B61" s="3" t="s">
        <v>42</v>
      </c>
      <c r="C61" s="4" t="s">
        <v>18</v>
      </c>
      <c r="D61" s="7"/>
    </row>
    <row r="62" spans="2:4" ht="24.95" customHeight="1" x14ac:dyDescent="0.25">
      <c r="B62" s="3">
        <v>5</v>
      </c>
      <c r="C62" s="4" t="s">
        <v>73</v>
      </c>
      <c r="D62" s="7">
        <v>2257</v>
      </c>
    </row>
    <row r="63" spans="2:4" ht="24.95" hidden="1" customHeight="1" x14ac:dyDescent="0.25">
      <c r="B63" s="3" t="s">
        <v>43</v>
      </c>
      <c r="C63" s="4" t="s">
        <v>16</v>
      </c>
      <c r="D63" s="7"/>
    </row>
    <row r="64" spans="2:4" ht="24.95" hidden="1" customHeight="1" x14ac:dyDescent="0.25">
      <c r="B64" s="3"/>
      <c r="C64" s="4" t="s">
        <v>18</v>
      </c>
      <c r="D64" s="7">
        <v>2734</v>
      </c>
    </row>
    <row r="65" spans="2:4" ht="24.95" hidden="1" customHeight="1" x14ac:dyDescent="0.25">
      <c r="B65" s="3">
        <v>9</v>
      </c>
      <c r="C65" s="4" t="s">
        <v>44</v>
      </c>
      <c r="D65" s="7"/>
    </row>
    <row r="66" spans="2:4" ht="24.95" hidden="1" customHeight="1" x14ac:dyDescent="0.25">
      <c r="B66" s="3" t="s">
        <v>45</v>
      </c>
      <c r="C66" s="4" t="s">
        <v>16</v>
      </c>
      <c r="D66" s="7"/>
    </row>
    <row r="67" spans="2:4" ht="24.95" hidden="1" customHeight="1" x14ac:dyDescent="0.25">
      <c r="B67" s="3" t="s">
        <v>46</v>
      </c>
      <c r="C67" s="4" t="s">
        <v>18</v>
      </c>
      <c r="D67" s="7"/>
    </row>
    <row r="68" spans="2:4" ht="24.95" customHeight="1" x14ac:dyDescent="0.25">
      <c r="B68" s="3">
        <v>6</v>
      </c>
      <c r="C68" s="4" t="s">
        <v>72</v>
      </c>
      <c r="D68" s="7">
        <v>1147</v>
      </c>
    </row>
    <row r="69" spans="2:4" ht="24.95" hidden="1" customHeight="1" x14ac:dyDescent="0.25">
      <c r="B69" s="3" t="s">
        <v>47</v>
      </c>
      <c r="C69" s="4" t="s">
        <v>16</v>
      </c>
      <c r="D69" s="7"/>
    </row>
    <row r="70" spans="2:4" ht="24.95" hidden="1" customHeight="1" x14ac:dyDescent="0.25">
      <c r="B70" s="3"/>
      <c r="C70" s="4" t="s">
        <v>18</v>
      </c>
      <c r="D70" s="7">
        <v>2284</v>
      </c>
    </row>
    <row r="71" spans="2:4" ht="24.95" customHeight="1" x14ac:dyDescent="0.25">
      <c r="B71" s="3">
        <v>7</v>
      </c>
      <c r="C71" s="4" t="s">
        <v>48</v>
      </c>
      <c r="D71" s="7">
        <v>1200</v>
      </c>
    </row>
    <row r="72" spans="2:4" ht="24.95" hidden="1" customHeight="1" x14ac:dyDescent="0.25">
      <c r="B72" s="3">
        <v>11</v>
      </c>
      <c r="C72" s="4" t="s">
        <v>49</v>
      </c>
      <c r="D72" s="7"/>
    </row>
    <row r="73" spans="2:4" ht="34.5" hidden="1" customHeight="1" x14ac:dyDescent="0.25">
      <c r="B73" s="3">
        <v>11</v>
      </c>
      <c r="C73" s="5" t="s">
        <v>50</v>
      </c>
      <c r="D73" s="7"/>
    </row>
    <row r="74" spans="2:4" ht="24.95" hidden="1" customHeight="1" x14ac:dyDescent="0.25">
      <c r="B74" s="3">
        <v>11</v>
      </c>
      <c r="C74" s="4" t="s">
        <v>48</v>
      </c>
      <c r="D74" s="7"/>
    </row>
    <row r="75" spans="2:4" ht="24.95" hidden="1" customHeight="1" x14ac:dyDescent="0.25">
      <c r="B75" s="3">
        <v>11</v>
      </c>
      <c r="C75" s="5" t="s">
        <v>51</v>
      </c>
      <c r="D75" s="7"/>
    </row>
    <row r="76" spans="2:4" ht="24.95" customHeight="1" x14ac:dyDescent="0.25">
      <c r="B76" s="3">
        <v>8</v>
      </c>
      <c r="C76" s="4" t="s">
        <v>70</v>
      </c>
      <c r="D76" s="7">
        <v>200</v>
      </c>
    </row>
    <row r="77" spans="2:4" ht="27.75" customHeight="1" x14ac:dyDescent="0.25">
      <c r="B77" s="3">
        <v>9</v>
      </c>
      <c r="C77" s="4" t="s">
        <v>64</v>
      </c>
      <c r="D77" s="8"/>
    </row>
    <row r="78" spans="2:4" ht="27.75" customHeight="1" x14ac:dyDescent="0.25">
      <c r="B78" s="3">
        <v>10</v>
      </c>
      <c r="C78" s="4" t="s">
        <v>80</v>
      </c>
      <c r="D78" s="8">
        <v>26</v>
      </c>
    </row>
  </sheetData>
  <mergeCells count="7">
    <mergeCell ref="B1:D1"/>
    <mergeCell ref="B4:D4"/>
    <mergeCell ref="B5:D5"/>
    <mergeCell ref="B6:D6"/>
    <mergeCell ref="B7:D7"/>
    <mergeCell ref="B2:D2"/>
    <mergeCell ref="B3:D3"/>
  </mergeCells>
  <pageMargins left="0" right="0" top="0.5" bottom="0.5" header="0.3" footer="0.3"/>
  <pageSetup paperSize="9" orientation="portrait" r:id="rId1"/>
  <headerFooter>
    <oddHeader>&amp;C&amp;"Times New Roman,Italic"&amp;10Biểu số 2 - Ban hành kèm theo Thông tư số 61/2017/TT-BTC ngày 15 tháng 6 năm 2017 của Bộ Tài chính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0"/>
  <sheetViews>
    <sheetView workbookViewId="0">
      <selection activeCell="J85" sqref="J85"/>
    </sheetView>
  </sheetViews>
  <sheetFormatPr defaultRowHeight="15" x14ac:dyDescent="0.25"/>
  <cols>
    <col min="1" max="1" width="2.28515625" style="1" customWidth="1"/>
    <col min="2" max="2" width="5" style="1" customWidth="1"/>
    <col min="3" max="3" width="55.28515625" style="1" customWidth="1"/>
    <col min="4" max="4" width="9.28515625" style="1" customWidth="1"/>
    <col min="5" max="5" width="9.5703125" style="1" customWidth="1"/>
    <col min="6" max="6" width="9.7109375" style="1" customWidth="1"/>
    <col min="7" max="7" width="10.5703125" style="1" customWidth="1"/>
    <col min="8" max="16384" width="9.140625" style="1"/>
  </cols>
  <sheetData>
    <row r="1" spans="2:7" ht="20.25" customHeight="1" x14ac:dyDescent="0.25">
      <c r="B1" s="35"/>
      <c r="C1" s="35"/>
      <c r="D1" s="35"/>
      <c r="E1" s="35"/>
      <c r="F1" s="35"/>
      <c r="G1" s="35"/>
    </row>
    <row r="2" spans="2:7" ht="30" customHeight="1" x14ac:dyDescent="0.25">
      <c r="B2" s="33" t="s">
        <v>76</v>
      </c>
      <c r="C2" s="33"/>
      <c r="D2" s="33"/>
      <c r="E2" s="33"/>
      <c r="F2" s="33"/>
      <c r="G2" s="33"/>
    </row>
    <row r="3" spans="2:7" ht="22.5" customHeight="1" x14ac:dyDescent="0.25">
      <c r="B3" s="33" t="s">
        <v>68</v>
      </c>
      <c r="C3" s="33"/>
      <c r="D3" s="33"/>
      <c r="E3" s="33"/>
      <c r="F3" s="33"/>
      <c r="G3" s="33"/>
    </row>
    <row r="4" spans="2:7" ht="22.5" customHeight="1" x14ac:dyDescent="0.25">
      <c r="B4" s="29" t="s">
        <v>83</v>
      </c>
      <c r="C4" s="29"/>
      <c r="D4" s="29"/>
      <c r="E4" s="29"/>
      <c r="F4" s="29"/>
      <c r="G4" s="29"/>
    </row>
    <row r="5" spans="2:7" ht="15.75" x14ac:dyDescent="0.25">
      <c r="B5" s="31" t="s">
        <v>56</v>
      </c>
      <c r="C5" s="31"/>
      <c r="D5" s="31"/>
      <c r="E5" s="31"/>
      <c r="F5" s="31"/>
      <c r="G5" s="31"/>
    </row>
    <row r="6" spans="2:7" ht="15.75" x14ac:dyDescent="0.25">
      <c r="B6" s="38" t="s">
        <v>57</v>
      </c>
      <c r="C6" s="38"/>
      <c r="D6" s="38"/>
      <c r="E6" s="38"/>
      <c r="F6" s="38"/>
      <c r="G6" s="38"/>
    </row>
    <row r="7" spans="2:7" ht="24.75" customHeight="1" x14ac:dyDescent="0.25">
      <c r="B7" s="39" t="s">
        <v>0</v>
      </c>
      <c r="C7" s="39" t="s">
        <v>1</v>
      </c>
      <c r="D7" s="39" t="s">
        <v>58</v>
      </c>
      <c r="E7" s="39" t="s">
        <v>82</v>
      </c>
      <c r="F7" s="39" t="s">
        <v>59</v>
      </c>
      <c r="G7" s="39"/>
    </row>
    <row r="8" spans="2:7" ht="42.75" customHeight="1" x14ac:dyDescent="0.25">
      <c r="B8" s="39"/>
      <c r="C8" s="39"/>
      <c r="D8" s="39"/>
      <c r="E8" s="39"/>
      <c r="F8" s="11" t="s">
        <v>60</v>
      </c>
      <c r="G8" s="11" t="s">
        <v>61</v>
      </c>
    </row>
    <row r="9" spans="2:7" ht="30" customHeight="1" x14ac:dyDescent="0.25">
      <c r="B9" s="12" t="s">
        <v>2</v>
      </c>
      <c r="C9" s="13" t="s">
        <v>3</v>
      </c>
      <c r="D9" s="14"/>
      <c r="E9" s="14"/>
      <c r="F9" s="14"/>
      <c r="G9" s="15"/>
    </row>
    <row r="10" spans="2:7" ht="25.5" customHeight="1" x14ac:dyDescent="0.25">
      <c r="B10" s="12">
        <v>1</v>
      </c>
      <c r="C10" s="13" t="s">
        <v>4</v>
      </c>
      <c r="D10" s="16">
        <v>180</v>
      </c>
      <c r="E10" s="16">
        <v>8</v>
      </c>
      <c r="F10" s="17">
        <f>(E10/D10)*100</f>
        <v>4.4444444444444446</v>
      </c>
      <c r="G10" s="18">
        <f>(E10/3)*100</f>
        <v>266.66666666666663</v>
      </c>
    </row>
    <row r="11" spans="2:7" ht="15.75" hidden="1" x14ac:dyDescent="0.25">
      <c r="B11" s="12" t="s">
        <v>5</v>
      </c>
      <c r="C11" s="13" t="s">
        <v>6</v>
      </c>
      <c r="D11" s="16"/>
      <c r="E11" s="16"/>
      <c r="F11" s="17"/>
      <c r="G11" s="18"/>
    </row>
    <row r="12" spans="2:7" ht="15.75" hidden="1" x14ac:dyDescent="0.25">
      <c r="B12" s="12"/>
      <c r="C12" s="13" t="s">
        <v>7</v>
      </c>
      <c r="D12" s="16"/>
      <c r="E12" s="16"/>
      <c r="F12" s="17" t="e">
        <f t="shared" ref="F12:F67" si="0">(E12/D12)*100</f>
        <v>#DIV/0!</v>
      </c>
      <c r="G12" s="18"/>
    </row>
    <row r="13" spans="2:7" ht="15.75" hidden="1" x14ac:dyDescent="0.25">
      <c r="B13" s="12"/>
      <c r="C13" s="13" t="s">
        <v>8</v>
      </c>
      <c r="D13" s="16"/>
      <c r="E13" s="16"/>
      <c r="F13" s="17" t="e">
        <f t="shared" si="0"/>
        <v>#DIV/0!</v>
      </c>
      <c r="G13" s="18"/>
    </row>
    <row r="14" spans="2:7" ht="15.75" hidden="1" x14ac:dyDescent="0.25">
      <c r="B14" s="12"/>
      <c r="C14" s="13" t="s">
        <v>62</v>
      </c>
      <c r="D14" s="16"/>
      <c r="E14" s="16"/>
      <c r="F14" s="17" t="e">
        <f t="shared" si="0"/>
        <v>#DIV/0!</v>
      </c>
      <c r="G14" s="18"/>
    </row>
    <row r="15" spans="2:7" ht="15.75" hidden="1" x14ac:dyDescent="0.25">
      <c r="B15" s="12" t="s">
        <v>9</v>
      </c>
      <c r="C15" s="13" t="s">
        <v>10</v>
      </c>
      <c r="D15" s="16">
        <v>200</v>
      </c>
      <c r="E15" s="16"/>
      <c r="F15" s="17">
        <f t="shared" si="0"/>
        <v>0</v>
      </c>
      <c r="G15" s="18"/>
    </row>
    <row r="16" spans="2:7" ht="15.75" hidden="1" x14ac:dyDescent="0.25">
      <c r="B16" s="12"/>
      <c r="C16" s="13" t="s">
        <v>11</v>
      </c>
      <c r="D16" s="16">
        <v>200</v>
      </c>
      <c r="E16" s="16"/>
      <c r="F16" s="17">
        <f t="shared" si="0"/>
        <v>0</v>
      </c>
      <c r="G16" s="18"/>
    </row>
    <row r="17" spans="2:7" ht="15.75" hidden="1" x14ac:dyDescent="0.25">
      <c r="B17" s="12"/>
      <c r="C17" s="13" t="s">
        <v>12</v>
      </c>
      <c r="D17" s="16"/>
      <c r="E17" s="16"/>
      <c r="F17" s="17" t="e">
        <f t="shared" si="0"/>
        <v>#DIV/0!</v>
      </c>
      <c r="G17" s="18"/>
    </row>
    <row r="18" spans="2:7" ht="15.75" hidden="1" x14ac:dyDescent="0.25">
      <c r="B18" s="12"/>
      <c r="C18" s="13" t="s">
        <v>62</v>
      </c>
      <c r="D18" s="16"/>
      <c r="E18" s="16"/>
      <c r="F18" s="17" t="e">
        <f t="shared" si="0"/>
        <v>#DIV/0!</v>
      </c>
      <c r="G18" s="18"/>
    </row>
    <row r="19" spans="2:7" ht="25.5" customHeight="1" x14ac:dyDescent="0.25">
      <c r="B19" s="12">
        <v>2</v>
      </c>
      <c r="C19" s="13" t="s">
        <v>13</v>
      </c>
      <c r="D19" s="16"/>
      <c r="E19" s="16"/>
      <c r="F19" s="17"/>
      <c r="G19" s="18"/>
    </row>
    <row r="20" spans="2:7" ht="15.75" hidden="1" x14ac:dyDescent="0.25">
      <c r="B20" s="12" t="s">
        <v>14</v>
      </c>
      <c r="C20" s="13" t="s">
        <v>63</v>
      </c>
      <c r="D20" s="16"/>
      <c r="E20" s="16"/>
      <c r="F20" s="17" t="e">
        <f t="shared" si="0"/>
        <v>#DIV/0!</v>
      </c>
      <c r="G20" s="18"/>
    </row>
    <row r="21" spans="2:7" ht="15.75" hidden="1" x14ac:dyDescent="0.25">
      <c r="B21" s="12" t="s">
        <v>15</v>
      </c>
      <c r="C21" s="13" t="s">
        <v>16</v>
      </c>
      <c r="D21" s="16"/>
      <c r="E21" s="16"/>
      <c r="F21" s="17" t="e">
        <f t="shared" si="0"/>
        <v>#DIV/0!</v>
      </c>
      <c r="G21" s="18"/>
    </row>
    <row r="22" spans="2:7" ht="15.75" hidden="1" x14ac:dyDescent="0.25">
      <c r="B22" s="12" t="s">
        <v>17</v>
      </c>
      <c r="C22" s="13" t="s">
        <v>18</v>
      </c>
      <c r="D22" s="16"/>
      <c r="E22" s="16"/>
      <c r="F22" s="17" t="e">
        <f t="shared" si="0"/>
        <v>#DIV/0!</v>
      </c>
      <c r="G22" s="18"/>
    </row>
    <row r="23" spans="2:7" ht="15.75" hidden="1" x14ac:dyDescent="0.25">
      <c r="B23" s="12" t="s">
        <v>19</v>
      </c>
      <c r="C23" s="13" t="s">
        <v>20</v>
      </c>
      <c r="D23" s="16"/>
      <c r="E23" s="16"/>
      <c r="F23" s="17" t="e">
        <f t="shared" si="0"/>
        <v>#DIV/0!</v>
      </c>
      <c r="G23" s="18"/>
    </row>
    <row r="24" spans="2:7" ht="15.75" hidden="1" x14ac:dyDescent="0.25">
      <c r="B24" s="12" t="s">
        <v>15</v>
      </c>
      <c r="C24" s="13" t="s">
        <v>21</v>
      </c>
      <c r="D24" s="16"/>
      <c r="E24" s="16"/>
      <c r="F24" s="17" t="e">
        <f t="shared" si="0"/>
        <v>#DIV/0!</v>
      </c>
      <c r="G24" s="18"/>
    </row>
    <row r="25" spans="2:7" ht="15.75" hidden="1" x14ac:dyDescent="0.25">
      <c r="B25" s="12" t="s">
        <v>17</v>
      </c>
      <c r="C25" s="13" t="s">
        <v>22</v>
      </c>
      <c r="D25" s="16"/>
      <c r="E25" s="16"/>
      <c r="F25" s="17" t="e">
        <f t="shared" si="0"/>
        <v>#DIV/0!</v>
      </c>
      <c r="G25" s="18"/>
    </row>
    <row r="26" spans="2:7" ht="30.75" customHeight="1" x14ac:dyDescent="0.25">
      <c r="B26" s="12">
        <v>3</v>
      </c>
      <c r="C26" s="13" t="s">
        <v>23</v>
      </c>
      <c r="D26" s="16">
        <v>180</v>
      </c>
      <c r="E26" s="16">
        <v>6</v>
      </c>
      <c r="F26" s="17">
        <f>(E26/D26)*100</f>
        <v>3.3333333333333335</v>
      </c>
      <c r="G26" s="18">
        <f>(E26/2)*100</f>
        <v>300</v>
      </c>
    </row>
    <row r="27" spans="2:7" ht="15.75" hidden="1" x14ac:dyDescent="0.25">
      <c r="B27" s="12" t="s">
        <v>24</v>
      </c>
      <c r="C27" s="13" t="s">
        <v>6</v>
      </c>
      <c r="D27" s="16"/>
      <c r="E27" s="16"/>
      <c r="F27" s="17" t="e">
        <f t="shared" si="0"/>
        <v>#DIV/0!</v>
      </c>
      <c r="G27" s="18"/>
    </row>
    <row r="28" spans="2:7" ht="15.75" hidden="1" x14ac:dyDescent="0.25">
      <c r="B28" s="12"/>
      <c r="C28" s="13" t="s">
        <v>7</v>
      </c>
      <c r="D28" s="16"/>
      <c r="E28" s="16"/>
      <c r="F28" s="17" t="e">
        <f t="shared" si="0"/>
        <v>#DIV/0!</v>
      </c>
      <c r="G28" s="18"/>
    </row>
    <row r="29" spans="2:7" ht="15.75" hidden="1" x14ac:dyDescent="0.25">
      <c r="B29" s="12"/>
      <c r="C29" s="13" t="s">
        <v>8</v>
      </c>
      <c r="D29" s="16"/>
      <c r="E29" s="16"/>
      <c r="F29" s="17" t="e">
        <f t="shared" si="0"/>
        <v>#DIV/0!</v>
      </c>
      <c r="G29" s="18"/>
    </row>
    <row r="30" spans="2:7" ht="15.75" hidden="1" x14ac:dyDescent="0.25">
      <c r="B30" s="12"/>
      <c r="C30" s="13" t="s">
        <v>62</v>
      </c>
      <c r="D30" s="16"/>
      <c r="E30" s="16"/>
      <c r="F30" s="17" t="e">
        <f t="shared" si="0"/>
        <v>#DIV/0!</v>
      </c>
      <c r="G30" s="18"/>
    </row>
    <row r="31" spans="2:7" ht="15.75" hidden="1" x14ac:dyDescent="0.25">
      <c r="B31" s="12" t="s">
        <v>25</v>
      </c>
      <c r="C31" s="13" t="s">
        <v>10</v>
      </c>
      <c r="D31" s="16">
        <v>150</v>
      </c>
      <c r="E31" s="16">
        <f>E32</f>
        <v>78.084999999999994</v>
      </c>
      <c r="F31" s="17">
        <f t="shared" si="0"/>
        <v>52.056666666666665</v>
      </c>
      <c r="G31" s="18"/>
    </row>
    <row r="32" spans="2:7" ht="15.75" hidden="1" x14ac:dyDescent="0.25">
      <c r="B32" s="12"/>
      <c r="C32" s="13" t="s">
        <v>11</v>
      </c>
      <c r="D32" s="16">
        <v>150</v>
      </c>
      <c r="E32" s="16">
        <v>78.084999999999994</v>
      </c>
      <c r="F32" s="17">
        <f t="shared" si="0"/>
        <v>52.056666666666665</v>
      </c>
      <c r="G32" s="18"/>
    </row>
    <row r="33" spans="2:7" ht="15.75" hidden="1" x14ac:dyDescent="0.25">
      <c r="B33" s="12"/>
      <c r="C33" s="13" t="s">
        <v>12</v>
      </c>
      <c r="D33" s="16"/>
      <c r="E33" s="16"/>
      <c r="F33" s="17" t="e">
        <f t="shared" si="0"/>
        <v>#DIV/0!</v>
      </c>
      <c r="G33" s="18"/>
    </row>
    <row r="34" spans="2:7" ht="15.75" hidden="1" x14ac:dyDescent="0.25">
      <c r="B34" s="12"/>
      <c r="C34" s="13" t="s">
        <v>62</v>
      </c>
      <c r="D34" s="16"/>
      <c r="E34" s="16"/>
      <c r="F34" s="17" t="e">
        <f t="shared" si="0"/>
        <v>#DIV/0!</v>
      </c>
      <c r="G34" s="18"/>
    </row>
    <row r="35" spans="2:7" ht="30" customHeight="1" x14ac:dyDescent="0.25">
      <c r="B35" s="12">
        <v>4</v>
      </c>
      <c r="C35" s="13" t="s">
        <v>67</v>
      </c>
      <c r="D35" s="16"/>
      <c r="E35" s="16"/>
      <c r="F35" s="17"/>
      <c r="G35" s="18"/>
    </row>
    <row r="36" spans="2:7" ht="30" customHeight="1" x14ac:dyDescent="0.25">
      <c r="B36" s="12" t="s">
        <v>26</v>
      </c>
      <c r="C36" s="13" t="s">
        <v>27</v>
      </c>
      <c r="D36" s="16">
        <f>D37+D40+D47+D56+D62+D68+D76+D77+D79</f>
        <v>12621</v>
      </c>
      <c r="E36" s="16">
        <f>E37+E40+E47+E56+E62+E68+E77+E79</f>
        <v>1814</v>
      </c>
      <c r="F36" s="17">
        <f>(E36/D36)*100</f>
        <v>14.372870612471278</v>
      </c>
      <c r="G36" s="18" t="e">
        <f>(E36/H36)*100</f>
        <v>#DIV/0!</v>
      </c>
    </row>
    <row r="37" spans="2:7" ht="29.25" customHeight="1" x14ac:dyDescent="0.25">
      <c r="B37" s="12">
        <v>1</v>
      </c>
      <c r="C37" s="13" t="s">
        <v>20</v>
      </c>
      <c r="D37" s="16">
        <f>D38+D39</f>
        <v>7425</v>
      </c>
      <c r="E37" s="16">
        <f>E38+E39</f>
        <v>1219</v>
      </c>
      <c r="F37" s="17">
        <f>(E37/D37)*100</f>
        <v>16.417508417508415</v>
      </c>
      <c r="G37" s="10">
        <f>(E37/(1210+56))*100</f>
        <v>96.287519747235379</v>
      </c>
    </row>
    <row r="38" spans="2:7" ht="30" customHeight="1" x14ac:dyDescent="0.25">
      <c r="B38" s="12"/>
      <c r="C38" s="13" t="s">
        <v>21</v>
      </c>
      <c r="D38" s="16">
        <v>5900</v>
      </c>
      <c r="E38" s="9">
        <v>1210</v>
      </c>
      <c r="F38" s="17">
        <f>(E38/D38)*100</f>
        <v>20.508474576271183</v>
      </c>
      <c r="G38" s="10">
        <f>(E38/1210)*100</f>
        <v>100</v>
      </c>
    </row>
    <row r="39" spans="2:7" ht="29.25" customHeight="1" x14ac:dyDescent="0.25">
      <c r="B39" s="12"/>
      <c r="C39" s="13" t="s">
        <v>22</v>
      </c>
      <c r="D39" s="16">
        <v>1525</v>
      </c>
      <c r="E39" s="9">
        <v>9</v>
      </c>
      <c r="F39" s="17">
        <f t="shared" si="0"/>
        <v>0.5901639344262295</v>
      </c>
      <c r="G39" s="10">
        <f>(E39/56)*100</f>
        <v>16.071428571428573</v>
      </c>
    </row>
    <row r="40" spans="2:7" ht="30" customHeight="1" x14ac:dyDescent="0.25">
      <c r="B40" s="12">
        <v>2</v>
      </c>
      <c r="C40" s="13" t="s">
        <v>79</v>
      </c>
      <c r="D40" s="16">
        <v>115</v>
      </c>
      <c r="E40" s="9">
        <v>0</v>
      </c>
      <c r="F40" s="17">
        <f t="shared" si="0"/>
        <v>0</v>
      </c>
      <c r="G40" s="10">
        <f t="shared" ref="G40:G46" si="1">(E40/26)*100</f>
        <v>0</v>
      </c>
    </row>
    <row r="41" spans="2:7" ht="15.75" hidden="1" x14ac:dyDescent="0.25">
      <c r="B41" s="12"/>
      <c r="C41" s="13" t="s">
        <v>28</v>
      </c>
      <c r="D41" s="16"/>
      <c r="E41" s="16"/>
      <c r="F41" s="17"/>
      <c r="G41" s="10">
        <f t="shared" si="1"/>
        <v>0</v>
      </c>
    </row>
    <row r="42" spans="2:7" ht="15.75" hidden="1" x14ac:dyDescent="0.25">
      <c r="B42" s="12"/>
      <c r="C42" s="19" t="s">
        <v>29</v>
      </c>
      <c r="D42" s="16"/>
      <c r="E42" s="16"/>
      <c r="F42" s="17"/>
      <c r="G42" s="10">
        <f t="shared" si="1"/>
        <v>0</v>
      </c>
    </row>
    <row r="43" spans="2:7" ht="15.75" hidden="1" x14ac:dyDescent="0.25">
      <c r="B43" s="12"/>
      <c r="C43" s="19" t="s">
        <v>30</v>
      </c>
      <c r="D43" s="16"/>
      <c r="E43" s="16"/>
      <c r="F43" s="17"/>
      <c r="G43" s="10">
        <f t="shared" si="1"/>
        <v>0</v>
      </c>
    </row>
    <row r="44" spans="2:7" ht="15.75" hidden="1" x14ac:dyDescent="0.25">
      <c r="B44" s="12"/>
      <c r="C44" s="19" t="s">
        <v>31</v>
      </c>
      <c r="D44" s="16"/>
      <c r="E44" s="16"/>
      <c r="F44" s="17"/>
      <c r="G44" s="10">
        <f t="shared" si="1"/>
        <v>0</v>
      </c>
    </row>
    <row r="45" spans="2:7" ht="15.75" hidden="1" x14ac:dyDescent="0.25">
      <c r="B45" s="12"/>
      <c r="C45" s="13" t="s">
        <v>32</v>
      </c>
      <c r="D45" s="16"/>
      <c r="E45" s="16"/>
      <c r="F45" s="17"/>
      <c r="G45" s="10">
        <f t="shared" si="1"/>
        <v>0</v>
      </c>
    </row>
    <row r="46" spans="2:7" ht="21.75" hidden="1" customHeight="1" x14ac:dyDescent="0.25">
      <c r="B46" s="12"/>
      <c r="C46" s="13" t="s">
        <v>18</v>
      </c>
      <c r="D46" s="16">
        <v>301</v>
      </c>
      <c r="E46" s="16"/>
      <c r="F46" s="17">
        <f t="shared" si="0"/>
        <v>0</v>
      </c>
      <c r="G46" s="10">
        <f t="shared" si="1"/>
        <v>0</v>
      </c>
    </row>
    <row r="47" spans="2:7" ht="30" customHeight="1" x14ac:dyDescent="0.25">
      <c r="B47" s="12">
        <v>3</v>
      </c>
      <c r="C47" s="13" t="s">
        <v>75</v>
      </c>
      <c r="D47" s="16">
        <v>116</v>
      </c>
      <c r="E47" s="9">
        <v>0</v>
      </c>
      <c r="F47" s="17">
        <f t="shared" si="0"/>
        <v>0</v>
      </c>
      <c r="G47" s="10">
        <f>(E47/26)*100</f>
        <v>0</v>
      </c>
    </row>
    <row r="48" spans="2:7" ht="15.75" hidden="1" x14ac:dyDescent="0.25">
      <c r="B48" s="12"/>
      <c r="C48" s="13" t="s">
        <v>16</v>
      </c>
      <c r="D48" s="16"/>
      <c r="E48" s="16"/>
      <c r="F48" s="17"/>
      <c r="G48" s="16">
        <f t="shared" ref="G48:G67" si="2">(E48/3722)*100</f>
        <v>0</v>
      </c>
    </row>
    <row r="49" spans="2:7" ht="20.25" hidden="1" customHeight="1" x14ac:dyDescent="0.25">
      <c r="B49" s="12"/>
      <c r="C49" s="13" t="s">
        <v>18</v>
      </c>
      <c r="D49" s="16">
        <v>174</v>
      </c>
      <c r="E49" s="16"/>
      <c r="F49" s="17">
        <f>(E49/D49)*100</f>
        <v>0</v>
      </c>
      <c r="G49" s="16"/>
    </row>
    <row r="50" spans="2:7" ht="15.75" hidden="1" x14ac:dyDescent="0.25">
      <c r="B50" s="12"/>
      <c r="C50" s="13" t="s">
        <v>33</v>
      </c>
      <c r="D50" s="16"/>
      <c r="E50" s="16"/>
      <c r="F50" s="17" t="e">
        <f t="shared" si="0"/>
        <v>#DIV/0!</v>
      </c>
      <c r="G50" s="18">
        <f t="shared" si="2"/>
        <v>0</v>
      </c>
    </row>
    <row r="51" spans="2:7" ht="15.75" hidden="1" x14ac:dyDescent="0.25">
      <c r="B51" s="12"/>
      <c r="C51" s="13" t="s">
        <v>16</v>
      </c>
      <c r="D51" s="16"/>
      <c r="E51" s="16"/>
      <c r="F51" s="17" t="e">
        <f t="shared" si="0"/>
        <v>#DIV/0!</v>
      </c>
      <c r="G51" s="18">
        <f t="shared" si="2"/>
        <v>0</v>
      </c>
    </row>
    <row r="52" spans="2:7" ht="15.75" hidden="1" x14ac:dyDescent="0.25">
      <c r="B52" s="12"/>
      <c r="C52" s="13" t="s">
        <v>18</v>
      </c>
      <c r="D52" s="16"/>
      <c r="E52" s="16"/>
      <c r="F52" s="17" t="e">
        <f t="shared" si="0"/>
        <v>#DIV/0!</v>
      </c>
      <c r="G52" s="18">
        <f t="shared" si="2"/>
        <v>0</v>
      </c>
    </row>
    <row r="53" spans="2:7" ht="15.75" hidden="1" x14ac:dyDescent="0.25">
      <c r="B53" s="12"/>
      <c r="C53" s="13" t="s">
        <v>36</v>
      </c>
      <c r="D53" s="16"/>
      <c r="E53" s="16"/>
      <c r="F53" s="17" t="e">
        <f t="shared" si="0"/>
        <v>#DIV/0!</v>
      </c>
      <c r="G53" s="18">
        <f t="shared" si="2"/>
        <v>0</v>
      </c>
    </row>
    <row r="54" spans="2:7" ht="15.75" hidden="1" x14ac:dyDescent="0.25">
      <c r="B54" s="12"/>
      <c r="C54" s="13" t="s">
        <v>16</v>
      </c>
      <c r="D54" s="16"/>
      <c r="E54" s="16"/>
      <c r="F54" s="17" t="e">
        <f t="shared" si="0"/>
        <v>#DIV/0!</v>
      </c>
      <c r="G54" s="18">
        <f t="shared" si="2"/>
        <v>0</v>
      </c>
    </row>
    <row r="55" spans="2:7" ht="15.75" hidden="1" x14ac:dyDescent="0.25">
      <c r="B55" s="12"/>
      <c r="C55" s="13" t="s">
        <v>18</v>
      </c>
      <c r="D55" s="16"/>
      <c r="E55" s="16"/>
      <c r="F55" s="17" t="e">
        <f t="shared" si="0"/>
        <v>#DIV/0!</v>
      </c>
      <c r="G55" s="18">
        <f t="shared" si="2"/>
        <v>0</v>
      </c>
    </row>
    <row r="56" spans="2:7" ht="27.75" customHeight="1" x14ac:dyDescent="0.25">
      <c r="B56" s="12">
        <v>4</v>
      </c>
      <c r="C56" s="13" t="s">
        <v>74</v>
      </c>
      <c r="D56" s="16">
        <v>135</v>
      </c>
      <c r="E56" s="9">
        <v>27</v>
      </c>
      <c r="F56" s="17">
        <f>(E56/D56)*100</f>
        <v>20</v>
      </c>
      <c r="G56" s="10">
        <f>(E56/10)*100</f>
        <v>270</v>
      </c>
    </row>
    <row r="57" spans="2:7" ht="15.75" hidden="1" x14ac:dyDescent="0.25">
      <c r="B57" s="12"/>
      <c r="C57" s="13" t="s">
        <v>16</v>
      </c>
      <c r="D57" s="16"/>
      <c r="E57" s="16"/>
      <c r="F57" s="17" t="e">
        <f t="shared" si="0"/>
        <v>#DIV/0!</v>
      </c>
      <c r="G57" s="18">
        <f t="shared" si="2"/>
        <v>0</v>
      </c>
    </row>
    <row r="58" spans="2:7" ht="20.25" hidden="1" customHeight="1" x14ac:dyDescent="0.25">
      <c r="B58" s="12"/>
      <c r="C58" s="13" t="s">
        <v>18</v>
      </c>
      <c r="D58" s="16">
        <v>512</v>
      </c>
      <c r="E58" s="16"/>
      <c r="F58" s="17">
        <f t="shared" si="0"/>
        <v>0</v>
      </c>
      <c r="G58" s="18">
        <f>(E58/33)*100</f>
        <v>0</v>
      </c>
    </row>
    <row r="59" spans="2:7" ht="15.75" hidden="1" x14ac:dyDescent="0.25">
      <c r="B59" s="12"/>
      <c r="C59" s="13" t="s">
        <v>40</v>
      </c>
      <c r="D59" s="16"/>
      <c r="E59" s="16"/>
      <c r="F59" s="17" t="e">
        <f t="shared" si="0"/>
        <v>#DIV/0!</v>
      </c>
      <c r="G59" s="18">
        <f t="shared" si="2"/>
        <v>0</v>
      </c>
    </row>
    <row r="60" spans="2:7" ht="15.75" hidden="1" x14ac:dyDescent="0.25">
      <c r="B60" s="12"/>
      <c r="C60" s="13" t="s">
        <v>16</v>
      </c>
      <c r="D60" s="16"/>
      <c r="E60" s="16"/>
      <c r="F60" s="17" t="e">
        <f t="shared" si="0"/>
        <v>#DIV/0!</v>
      </c>
      <c r="G60" s="18">
        <f t="shared" si="2"/>
        <v>0</v>
      </c>
    </row>
    <row r="61" spans="2:7" ht="15.75" hidden="1" x14ac:dyDescent="0.25">
      <c r="B61" s="12"/>
      <c r="C61" s="13" t="s">
        <v>18</v>
      </c>
      <c r="D61" s="16"/>
      <c r="E61" s="16"/>
      <c r="F61" s="17" t="e">
        <f t="shared" si="0"/>
        <v>#DIV/0!</v>
      </c>
      <c r="G61" s="18">
        <f t="shared" si="2"/>
        <v>0</v>
      </c>
    </row>
    <row r="62" spans="2:7" ht="27.75" customHeight="1" x14ac:dyDescent="0.25">
      <c r="B62" s="12">
        <v>5</v>
      </c>
      <c r="C62" s="13" t="s">
        <v>73</v>
      </c>
      <c r="D62" s="16">
        <v>2257</v>
      </c>
      <c r="E62" s="9">
        <v>479</v>
      </c>
      <c r="F62" s="17">
        <f>(E62/D62)*100</f>
        <v>21.222862206468765</v>
      </c>
      <c r="G62" s="10">
        <f>(E62/301)*100</f>
        <v>159.13621262458472</v>
      </c>
    </row>
    <row r="63" spans="2:7" ht="15.75" hidden="1" x14ac:dyDescent="0.25">
      <c r="B63" s="12"/>
      <c r="C63" s="13" t="s">
        <v>16</v>
      </c>
      <c r="D63" s="16"/>
      <c r="E63" s="16"/>
      <c r="F63" s="17" t="e">
        <f t="shared" si="0"/>
        <v>#DIV/0!</v>
      </c>
      <c r="G63" s="18">
        <f t="shared" si="2"/>
        <v>0</v>
      </c>
    </row>
    <row r="64" spans="2:7" ht="20.25" hidden="1" customHeight="1" x14ac:dyDescent="0.25">
      <c r="B64" s="12"/>
      <c r="C64" s="13" t="s">
        <v>18</v>
      </c>
      <c r="D64" s="16">
        <v>2734</v>
      </c>
      <c r="E64" s="16"/>
      <c r="F64" s="17">
        <f t="shared" si="0"/>
        <v>0</v>
      </c>
      <c r="G64" s="18">
        <f>(E64/2106)*100</f>
        <v>0</v>
      </c>
    </row>
    <row r="65" spans="2:7" ht="15.75" hidden="1" x14ac:dyDescent="0.25">
      <c r="B65" s="12"/>
      <c r="C65" s="13" t="s">
        <v>44</v>
      </c>
      <c r="D65" s="16"/>
      <c r="E65" s="16"/>
      <c r="F65" s="17" t="e">
        <f t="shared" si="0"/>
        <v>#DIV/0!</v>
      </c>
      <c r="G65" s="18">
        <f t="shared" si="2"/>
        <v>0</v>
      </c>
    </row>
    <row r="66" spans="2:7" ht="15.75" hidden="1" x14ac:dyDescent="0.25">
      <c r="B66" s="12"/>
      <c r="C66" s="13" t="s">
        <v>16</v>
      </c>
      <c r="D66" s="16"/>
      <c r="E66" s="16"/>
      <c r="F66" s="17" t="e">
        <f t="shared" si="0"/>
        <v>#DIV/0!</v>
      </c>
      <c r="G66" s="18">
        <f t="shared" si="2"/>
        <v>0</v>
      </c>
    </row>
    <row r="67" spans="2:7" ht="15.75" hidden="1" x14ac:dyDescent="0.25">
      <c r="B67" s="12"/>
      <c r="C67" s="13" t="s">
        <v>18</v>
      </c>
      <c r="D67" s="16"/>
      <c r="E67" s="16"/>
      <c r="F67" s="17" t="e">
        <f t="shared" si="0"/>
        <v>#DIV/0!</v>
      </c>
      <c r="G67" s="18">
        <f t="shared" si="2"/>
        <v>0</v>
      </c>
    </row>
    <row r="68" spans="2:7" ht="29.25" customHeight="1" x14ac:dyDescent="0.25">
      <c r="B68" s="12">
        <v>6</v>
      </c>
      <c r="C68" s="13" t="s">
        <v>78</v>
      </c>
      <c r="D68" s="16">
        <v>1147</v>
      </c>
      <c r="E68" s="9">
        <v>89</v>
      </c>
      <c r="F68" s="17">
        <f>(E68/D68)*100</f>
        <v>7.7593722755013079</v>
      </c>
      <c r="G68" s="10">
        <f>(E68/321)*100</f>
        <v>27.725856697819314</v>
      </c>
    </row>
    <row r="69" spans="2:7" ht="15.75" hidden="1" x14ac:dyDescent="0.25">
      <c r="B69" s="12"/>
      <c r="C69" s="13" t="s">
        <v>16</v>
      </c>
      <c r="D69" s="16"/>
      <c r="E69" s="16"/>
      <c r="F69" s="17" t="e">
        <f t="shared" ref="F69:F75" si="3">(E69/D69)*100</f>
        <v>#DIV/0!</v>
      </c>
      <c r="G69" s="18">
        <f t="shared" ref="G69:G75" si="4">(E69/526)*100</f>
        <v>0</v>
      </c>
    </row>
    <row r="70" spans="2:7" ht="18.75" hidden="1" customHeight="1" x14ac:dyDescent="0.25">
      <c r="B70" s="12"/>
      <c r="C70" s="13" t="s">
        <v>18</v>
      </c>
      <c r="D70" s="16">
        <v>2284</v>
      </c>
      <c r="E70" s="16">
        <v>629</v>
      </c>
      <c r="F70" s="17">
        <f t="shared" si="3"/>
        <v>27.539404553415061</v>
      </c>
      <c r="G70" s="18">
        <f t="shared" si="4"/>
        <v>119.58174904942966</v>
      </c>
    </row>
    <row r="71" spans="2:7" ht="15.75" hidden="1" x14ac:dyDescent="0.25">
      <c r="B71" s="12"/>
      <c r="C71" s="13" t="s">
        <v>48</v>
      </c>
      <c r="D71" s="16"/>
      <c r="E71" s="16"/>
      <c r="F71" s="17" t="e">
        <f t="shared" si="3"/>
        <v>#DIV/0!</v>
      </c>
      <c r="G71" s="18">
        <f t="shared" si="4"/>
        <v>0</v>
      </c>
    </row>
    <row r="72" spans="2:7" ht="15.75" hidden="1" x14ac:dyDescent="0.25">
      <c r="B72" s="12"/>
      <c r="C72" s="13" t="s">
        <v>49</v>
      </c>
      <c r="D72" s="16"/>
      <c r="E72" s="16"/>
      <c r="F72" s="17" t="e">
        <f t="shared" si="3"/>
        <v>#DIV/0!</v>
      </c>
      <c r="G72" s="18">
        <f t="shared" si="4"/>
        <v>0</v>
      </c>
    </row>
    <row r="73" spans="2:7" ht="15.75" hidden="1" x14ac:dyDescent="0.25">
      <c r="B73" s="12"/>
      <c r="C73" s="19" t="s">
        <v>50</v>
      </c>
      <c r="D73" s="16"/>
      <c r="E73" s="16"/>
      <c r="F73" s="17" t="e">
        <f t="shared" si="3"/>
        <v>#DIV/0!</v>
      </c>
      <c r="G73" s="18">
        <f t="shared" si="4"/>
        <v>0</v>
      </c>
    </row>
    <row r="74" spans="2:7" ht="15.75" hidden="1" x14ac:dyDescent="0.25">
      <c r="B74" s="12"/>
      <c r="C74" s="13" t="s">
        <v>48</v>
      </c>
      <c r="D74" s="16"/>
      <c r="E74" s="16"/>
      <c r="F74" s="17" t="e">
        <f t="shared" si="3"/>
        <v>#DIV/0!</v>
      </c>
      <c r="G74" s="18">
        <f t="shared" si="4"/>
        <v>0</v>
      </c>
    </row>
    <row r="75" spans="2:7" ht="15.75" hidden="1" x14ac:dyDescent="0.25">
      <c r="B75" s="12"/>
      <c r="C75" s="19" t="s">
        <v>51</v>
      </c>
      <c r="D75" s="16"/>
      <c r="E75" s="16"/>
      <c r="F75" s="17" t="e">
        <f t="shared" si="3"/>
        <v>#DIV/0!</v>
      </c>
      <c r="G75" s="18">
        <f t="shared" si="4"/>
        <v>0</v>
      </c>
    </row>
    <row r="76" spans="2:7" ht="27.75" customHeight="1" x14ac:dyDescent="0.25">
      <c r="B76" s="12">
        <v>7</v>
      </c>
      <c r="C76" s="13" t="s">
        <v>77</v>
      </c>
      <c r="D76" s="16">
        <v>1200</v>
      </c>
      <c r="E76" s="16">
        <v>0</v>
      </c>
      <c r="F76" s="17">
        <v>0</v>
      </c>
      <c r="G76" s="18">
        <v>0</v>
      </c>
    </row>
    <row r="77" spans="2:7" ht="26.25" customHeight="1" x14ac:dyDescent="0.25">
      <c r="B77" s="12">
        <v>8</v>
      </c>
      <c r="C77" s="13" t="s">
        <v>70</v>
      </c>
      <c r="D77" s="16">
        <v>200</v>
      </c>
      <c r="E77" s="16">
        <v>0</v>
      </c>
      <c r="F77" s="17">
        <v>0</v>
      </c>
      <c r="G77" s="18">
        <v>0</v>
      </c>
    </row>
    <row r="78" spans="2:7" ht="29.25" customHeight="1" x14ac:dyDescent="0.25">
      <c r="B78" s="12">
        <v>9</v>
      </c>
      <c r="C78" s="13" t="s">
        <v>64</v>
      </c>
      <c r="D78" s="16">
        <v>0</v>
      </c>
      <c r="E78" s="9">
        <v>0</v>
      </c>
      <c r="F78" s="17">
        <v>0</v>
      </c>
      <c r="G78" s="10">
        <f>(E78/81)*100</f>
        <v>0</v>
      </c>
    </row>
    <row r="79" spans="2:7" ht="29.25" customHeight="1" x14ac:dyDescent="0.25">
      <c r="B79" s="12">
        <v>10</v>
      </c>
      <c r="C79" s="13" t="s">
        <v>81</v>
      </c>
      <c r="D79" s="16">
        <v>26</v>
      </c>
      <c r="E79" s="9">
        <v>0</v>
      </c>
      <c r="F79" s="17">
        <f>(E79/D79)*100</f>
        <v>0</v>
      </c>
      <c r="G79" s="10">
        <f>(E79/81)*100</f>
        <v>0</v>
      </c>
    </row>
    <row r="80" spans="2:7" ht="15.75" hidden="1" x14ac:dyDescent="0.25">
      <c r="B80" s="12"/>
      <c r="C80" s="20"/>
      <c r="D80" s="14"/>
      <c r="E80" s="14"/>
      <c r="F80" s="21"/>
      <c r="G80" s="15"/>
    </row>
    <row r="81" spans="2:8" ht="18.75" hidden="1" customHeight="1" x14ac:dyDescent="0.25">
      <c r="B81" s="12"/>
      <c r="C81" s="20"/>
      <c r="D81" s="22"/>
      <c r="E81" s="14"/>
      <c r="F81" s="21"/>
      <c r="G81" s="15"/>
    </row>
    <row r="82" spans="2:8" ht="16.5" customHeight="1" x14ac:dyDescent="0.25">
      <c r="B82" s="23"/>
      <c r="C82" s="24"/>
      <c r="D82" s="25"/>
      <c r="E82" s="23"/>
      <c r="F82" s="23"/>
      <c r="G82" s="23"/>
    </row>
    <row r="83" spans="2:8" ht="23.25" customHeight="1" x14ac:dyDescent="0.25">
      <c r="C83" s="26"/>
      <c r="D83" s="37" t="s">
        <v>85</v>
      </c>
      <c r="E83" s="37"/>
      <c r="F83" s="37"/>
      <c r="G83" s="37"/>
    </row>
    <row r="84" spans="2:8" ht="22.5" customHeight="1" x14ac:dyDescent="0.25">
      <c r="C84" s="27"/>
      <c r="D84" s="36" t="s">
        <v>69</v>
      </c>
      <c r="E84" s="36"/>
      <c r="F84" s="36"/>
      <c r="G84" s="36"/>
    </row>
    <row r="87" spans="2:8" ht="18.75" x14ac:dyDescent="0.3">
      <c r="E87" s="41" t="s">
        <v>86</v>
      </c>
      <c r="F87" s="41"/>
      <c r="G87" s="41"/>
      <c r="H87" s="40"/>
    </row>
    <row r="90" spans="2:8" ht="18.75" x14ac:dyDescent="0.3">
      <c r="D90" s="34"/>
      <c r="E90" s="34"/>
      <c r="F90" s="34"/>
      <c r="G90" s="34"/>
    </row>
  </sheetData>
  <mergeCells count="16">
    <mergeCell ref="E87:G87"/>
    <mergeCell ref="B1:G1"/>
    <mergeCell ref="D84:G84"/>
    <mergeCell ref="D83:G83"/>
    <mergeCell ref="B4:G4"/>
    <mergeCell ref="B5:G5"/>
    <mergeCell ref="B6:G6"/>
    <mergeCell ref="B2:G2"/>
    <mergeCell ref="B3:D3"/>
    <mergeCell ref="E3:G3"/>
    <mergeCell ref="B7:B8"/>
    <mergeCell ref="C7:C8"/>
    <mergeCell ref="D7:D8"/>
    <mergeCell ref="E7:E8"/>
    <mergeCell ref="F7:G7"/>
    <mergeCell ref="D90:G90"/>
  </mergeCells>
  <pageMargins left="0.2" right="0.2" top="0.5" bottom="0.5" header="0.3" footer="0.3"/>
  <pageSetup paperSize="9" scale="95" orientation="portrait" r:id="rId1"/>
  <headerFooter>
    <oddHeader>&amp;C&amp;"Times New Roman,Italic"&amp;10Biểu số 3 - Ban hành kèm theo Thông tư số 61/2017/TT-BTC ngày 15 tháng 6 năm 2017 của Bộ Tài chính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vps</vt:lpstr>
      <vt:lpstr>vps thuc chi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White_Hate</cp:lastModifiedBy>
  <cp:lastPrinted>2019-05-08T10:25:53Z</cp:lastPrinted>
  <dcterms:created xsi:type="dcterms:W3CDTF">2017-10-25T03:00:22Z</dcterms:created>
  <dcterms:modified xsi:type="dcterms:W3CDTF">2019-05-08T10:27:20Z</dcterms:modified>
</cp:coreProperties>
</file>