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digital-signature/origin" Target="/package/services/digital-signature/origin.psdsor" Id="R2c6fda6a80fe4b46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7755"/>
  </bookViews>
  <sheets>
    <sheet name="TPVL_Kh20BS_Duongcaotoc" sheetId="1" r:id="rId1"/>
  </sheets>
  <definedNames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Fill" localSheetId="0" hidden="1">#REF!</definedName>
    <definedName name="_Fill" hidden="1">#REF!</definedName>
    <definedName name="_xlnm._FilterDatabase" localSheetId="0" hidden="1">TPVL_Kh20BS_Duongcaotoc!$A$8:$U$17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bangchu" localSheetId="0">#REF!</definedName>
    <definedName name="bangchu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cao" localSheetId="0">#REF!</definedName>
    <definedName name="cao">#REF!</definedName>
    <definedName name="coc" localSheetId="0">#REF!</definedName>
    <definedName name="coc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ong" localSheetId="0">#REF!</definedName>
    <definedName name="comong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Danhmuc15" localSheetId="0">#REF!</definedName>
    <definedName name="Danhmuc15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lanhto" localSheetId="0">#REF!</definedName>
    <definedName name="lanhto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panen" localSheetId="0">#REF!</definedName>
    <definedName name="panen">#REF!</definedName>
    <definedName name="_xlnm.Print_Area" localSheetId="0">TPVL_Kh20BS_Duongcaotoc!$A$1:$U$17</definedName>
    <definedName name="_xlnm.Print_Titles" localSheetId="0">TPVL_Kh20BS_Duongcaotoc!$5:$8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n" localSheetId="0">#REF!</definedName>
    <definedName name="san">#REF!</definedName>
    <definedName name="slg" localSheetId="0">#REF!</definedName>
    <definedName name="slg">#REF!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</definedNames>
  <calcPr calcId="144525" concurrentCalc="0"/>
</workbook>
</file>

<file path=xl/calcChain.xml><?xml version="1.0" encoding="utf-8"?>
<calcChain xmlns="http://schemas.openxmlformats.org/spreadsheetml/2006/main">
  <c r="G17" i="1" l="1"/>
  <c r="D17" i="1"/>
  <c r="G13" i="1"/>
  <c r="D13" i="1"/>
  <c r="G14" i="1"/>
  <c r="D14" i="1"/>
  <c r="J11" i="1"/>
  <c r="G12" i="1"/>
  <c r="D12" i="1"/>
  <c r="H16" i="1"/>
  <c r="H15" i="1"/>
  <c r="H11" i="1"/>
  <c r="H10" i="1"/>
  <c r="H9" i="1"/>
  <c r="I16" i="1"/>
  <c r="I15" i="1"/>
  <c r="I11" i="1"/>
  <c r="I10" i="1"/>
  <c r="I9" i="1"/>
  <c r="J10" i="1"/>
  <c r="J15" i="1"/>
  <c r="J9" i="1"/>
  <c r="K16" i="1"/>
  <c r="K15" i="1"/>
  <c r="K11" i="1"/>
  <c r="K10" i="1"/>
  <c r="K9" i="1"/>
  <c r="G11" i="1"/>
  <c r="G10" i="1"/>
  <c r="G16" i="1"/>
  <c r="G15" i="1"/>
  <c r="G9" i="1"/>
  <c r="L16" i="1"/>
  <c r="L15" i="1"/>
  <c r="D16" i="1"/>
  <c r="D15" i="1"/>
  <c r="L11" i="1"/>
  <c r="D11" i="1"/>
  <c r="L10" i="1"/>
  <c r="D10" i="1"/>
  <c r="L9" i="1"/>
  <c r="D9" i="1"/>
</calcChain>
</file>

<file path=xl/sharedStrings.xml><?xml version="1.0" encoding="utf-8"?>
<sst xmlns="http://schemas.openxmlformats.org/spreadsheetml/2006/main" count="74" uniqueCount="54">
  <si>
    <t>THÀNH PHỐ VĨNH LONG, TỈNH VĨNH LONG</t>
  </si>
  <si>
    <t>STT</t>
  </si>
  <si>
    <t>Chỉ tiêu sử dụng đất</t>
  </si>
  <si>
    <t>Mã loại đất</t>
  </si>
  <si>
    <t>Địa điểm
(xã, thị trấn)</t>
  </si>
  <si>
    <t>Đơn vị đăng ký nhu cầu sử dụng đất</t>
  </si>
  <si>
    <t>Hình thức sử dụng đất</t>
  </si>
  <si>
    <t xml:space="preserve">Nguồn vốn đầu tư </t>
  </si>
  <si>
    <t xml:space="preserve">Công trình có Chủ trương, Quyết định đầu tư (Văn bản liên quan chủ trương đầu tư, bố trí vốn) </t>
  </si>
  <si>
    <t>Quy hoạch sử dụng đất</t>
  </si>
  <si>
    <t>Ghi chú</t>
  </si>
  <si>
    <t>Đất nông nghiệp</t>
  </si>
  <si>
    <t>Đất phi nông nghiệp</t>
  </si>
  <si>
    <t>Đất chưa
sử dụng
(đất bãi bồi)</t>
  </si>
  <si>
    <t>Giao đất</t>
  </si>
  <si>
    <t>Thuê đất</t>
  </si>
  <si>
    <t>Chuyển mục đích sử dụng đất</t>
  </si>
  <si>
    <t>Tổng số vốn đầu tư (triệu đồng)</t>
  </si>
  <si>
    <t>Loại nguồn vốn đầu tư: TW, của Tỉnh, huyện, xã, nguồn khác</t>
  </si>
  <si>
    <t>Tổng số</t>
  </si>
  <si>
    <t>Trong đó:</t>
  </si>
  <si>
    <t>Phù hợp</t>
  </si>
  <si>
    <t>Không phù hợp</t>
  </si>
  <si>
    <t>Đất trồng lúa</t>
  </si>
  <si>
    <t>Đất trồng cây lâu năm</t>
  </si>
  <si>
    <t>Các loại đất khác trong nhóm đất nông nghiệp</t>
  </si>
  <si>
    <t>TOÀN THÀNH PHỐ</t>
  </si>
  <si>
    <t>A</t>
  </si>
  <si>
    <t xml:space="preserve">CÔNG TRÌNH, DỰ ÁN DO THỦ TƯỚNG CHÍNH PHỦ CHẤP THUẬN </t>
  </si>
  <si>
    <t>I</t>
  </si>
  <si>
    <t>Đất giao thông</t>
  </si>
  <si>
    <t>DGT</t>
  </si>
  <si>
    <t>Phường Tân Hòa</t>
  </si>
  <si>
    <t>Sở Giao thông Vận tải</t>
  </si>
  <si>
    <t>x</t>
  </si>
  <si>
    <t>TW</t>
  </si>
  <si>
    <t xml:space="preserve">QĐ số 839/QĐ-TTg ngày 16/6/2020 của Thủ tướng Chính phủ 
</t>
  </si>
  <si>
    <t>Nhánh rẽ bên trái của nút giao Quốc lộ 80 vào Đường Cao tốc Mỹ Thuận - Cần Thơ</t>
  </si>
  <si>
    <t>Đất ở tại đô thị</t>
  </si>
  <si>
    <t>ODT</t>
  </si>
  <si>
    <t>Phường Trường An</t>
  </si>
  <si>
    <t>Tỉnh</t>
  </si>
  <si>
    <t>Thông báo số 61/TUBND ngày 12/8/2020 của UBND tỉnh</t>
  </si>
  <si>
    <t>B</t>
  </si>
  <si>
    <t xml:space="preserve">CÔNG TRÌNH, DỰ ÁN DO HĐND TỈNH CHẤP THUẬN </t>
  </si>
  <si>
    <t>DANH MỤC CÔNG TRÌNH, DỰ ÁN ĐIỀU CHỈNH, BỔ SUNG KẾ HOẠCH SỬ DỤNG ĐẤT NĂM 2020</t>
  </si>
  <si>
    <t>Điều chỉnh vị trí</t>
  </si>
  <si>
    <t>Nghị quyết số 264/NQ-HĐND, ngày 15/9/2020 của HĐND tỉnh</t>
  </si>
  <si>
    <t>Đường Cao tốc Mỹ Thuận - Cần Thơ, giai đoạn 1 (đoạn qua thành phố Vĩnh Long)</t>
  </si>
  <si>
    <t>Khu tái định cư cho dự án đường cao tốc Mỹ Thuận - Cần Thơ (địa bàn thành phố Vĩnh Long)</t>
  </si>
  <si>
    <r>
      <t>Diện tích
sử dụng
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</si>
  <si>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r>
      <t>Sử dụng từ các lọai đất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</si>
  <si>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Vùng lõi của nút giao Đường Cao tốc Mỹ Thuận - Cần Thơ, giai đoạn 1 (Nút giao Tân Hòa, thành phố Vĩnh Long (Nút giao Quốc lộ 80))</t>
  </si>
  <si>
    <t>(Kèm theo Quyết định số:  2562 /QĐ-UBND, ngày  28   tháng  9  năm 2020 của Ủy ban nhân dân tỉnh Vĩnh Long)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</si>
</sst>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 * #,##0_ ;_ * \-#,##0_ ;_ * &quot;-&quot;??_ ;_ @_ "/>
  </numFmts>
  <fonts count="22">
    <font>
      <sz val="11"/>
      <color theme="1"/>
      <name val="Calibri"/>
      <charset val="134"/>
      <scheme val="minor"/>
    </font>
    <font>
      <sz val="10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3"/>
      <name val="Times New Roman"/>
      <family val="1"/>
    </font>
    <font>
      <b/>
      <sz val="18"/>
      <name val="Times New Roman"/>
      <family val="1"/>
    </font>
    <font>
      <i/>
      <sz val="13"/>
      <name val="Times New Roman"/>
      <family val="1"/>
    </font>
    <font>
      <b/>
      <i/>
      <sz val="16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.Vn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0"/>
      <name val=".VnTime"/>
      <family val="2"/>
    </font>
    <font>
      <b/>
      <vertAlign val="superscript"/>
      <sz val="12"/>
      <name val="Times New Roman"/>
      <family val="1"/>
    </font>
    <font>
      <i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164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8" fillId="0" borderId="0"/>
    <xf numFmtId="0" fontId="18" fillId="0" borderId="0"/>
    <xf numFmtId="0" fontId="18" fillId="0" borderId="0"/>
    <xf numFmtId="0" fontId="19" fillId="0" borderId="0"/>
  </cellStyleXfs>
  <cellXfs count="57">
    <xf numFmtId="0" fontId="0" fillId="0" borderId="0" xfId="0"/>
    <xf numFmtId="165" fontId="1" fillId="0" borderId="0" xfId="2" applyNumberFormat="1" applyFont="1" applyFill="1" applyBorder="1" applyAlignment="1">
      <alignment horizontal="left" vertical="center" wrapText="1"/>
    </xf>
    <xf numFmtId="165" fontId="2" fillId="0" borderId="0" xfId="2" applyNumberFormat="1" applyFont="1" applyFill="1" applyBorder="1" applyAlignment="1">
      <alignment horizontal="center" vertical="center" wrapText="1"/>
    </xf>
    <xf numFmtId="165" fontId="2" fillId="0" borderId="0" xfId="2" applyNumberFormat="1" applyFont="1" applyFill="1" applyBorder="1" applyAlignment="1">
      <alignment vertical="center" wrapText="1"/>
    </xf>
    <xf numFmtId="165" fontId="2" fillId="0" borderId="0" xfId="3" applyNumberFormat="1" applyFont="1" applyFill="1" applyBorder="1" applyAlignment="1">
      <alignment vertical="center" wrapText="1"/>
    </xf>
    <xf numFmtId="0" fontId="4" fillId="0" borderId="0" xfId="2" applyNumberFormat="1" applyFont="1" applyFill="1" applyAlignment="1">
      <alignment horizontal="center" vertical="center" wrapText="1"/>
    </xf>
    <xf numFmtId="165" fontId="1" fillId="0" borderId="0" xfId="2" applyNumberFormat="1" applyFont="1" applyFill="1" applyAlignment="1">
      <alignment horizontal="left" vertical="center" wrapText="1"/>
    </xf>
    <xf numFmtId="165" fontId="1" fillId="0" borderId="0" xfId="2" applyNumberFormat="1" applyFont="1" applyFill="1" applyAlignment="1">
      <alignment horizontal="center" vertical="center" wrapText="1"/>
    </xf>
    <xf numFmtId="165" fontId="1" fillId="0" borderId="0" xfId="2" applyNumberFormat="1" applyFont="1" applyFill="1" applyAlignment="1">
      <alignment horizontal="right" vertical="center" wrapText="1"/>
    </xf>
    <xf numFmtId="165" fontId="1" fillId="0" borderId="0" xfId="2" applyNumberFormat="1" applyFont="1" applyFill="1" applyBorder="1" applyAlignment="1">
      <alignment horizontal="center" vertical="center" wrapText="1"/>
    </xf>
    <xf numFmtId="165" fontId="1" fillId="0" borderId="0" xfId="2" applyNumberFormat="1" applyFont="1" applyFill="1" applyBorder="1" applyAlignment="1">
      <alignment vertical="center" wrapText="1"/>
    </xf>
    <xf numFmtId="165" fontId="6" fillId="0" borderId="0" xfId="8" applyNumberFormat="1" applyFont="1" applyFill="1" applyAlignment="1">
      <alignment horizontal="center" vertical="center" wrapText="1"/>
    </xf>
    <xf numFmtId="165" fontId="7" fillId="0" borderId="0" xfId="8" applyNumberFormat="1" applyFont="1" applyFill="1" applyAlignment="1">
      <alignment horizontal="center" vertical="center" wrapText="1"/>
    </xf>
    <xf numFmtId="43" fontId="8" fillId="0" borderId="0" xfId="2" applyFont="1" applyFill="1" applyAlignment="1">
      <alignment horizontal="right" vertical="center" wrapText="1"/>
    </xf>
    <xf numFmtId="165" fontId="11" fillId="0" borderId="0" xfId="8" applyNumberFormat="1" applyFont="1" applyFill="1" applyAlignment="1">
      <alignment horizontal="center" vertical="center" wrapText="1"/>
    </xf>
    <xf numFmtId="165" fontId="12" fillId="0" borderId="0" xfId="8" applyNumberFormat="1" applyFont="1" applyFill="1" applyAlignment="1">
      <alignment horizontal="center" vertical="center" wrapText="1"/>
    </xf>
    <xf numFmtId="165" fontId="13" fillId="0" borderId="0" xfId="8" applyNumberFormat="1" applyFont="1" applyFill="1" applyAlignment="1">
      <alignment horizontal="center" vertical="center" wrapText="1"/>
    </xf>
    <xf numFmtId="3" fontId="2" fillId="0" borderId="0" xfId="19" applyNumberFormat="1" applyFont="1" applyFill="1" applyBorder="1" applyAlignment="1">
      <alignment vertical="center"/>
    </xf>
    <xf numFmtId="0" fontId="2" fillId="0" borderId="0" xfId="19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 wrapText="1"/>
    </xf>
    <xf numFmtId="0" fontId="10" fillId="0" borderId="1" xfId="17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right" vertical="center" wrapText="1"/>
    </xf>
    <xf numFmtId="165" fontId="9" fillId="0" borderId="1" xfId="2" applyNumberFormat="1" applyFont="1" applyFill="1" applyBorder="1" applyAlignment="1">
      <alignment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left" vertical="center" wrapText="1"/>
    </xf>
    <xf numFmtId="165" fontId="9" fillId="0" borderId="1" xfId="16" applyNumberFormat="1" applyFont="1" applyFill="1" applyBorder="1" applyAlignment="1">
      <alignment vertical="center" wrapText="1"/>
    </xf>
    <xf numFmtId="165" fontId="9" fillId="0" borderId="1" xfId="16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left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2" fillId="0" borderId="1" xfId="21" applyFont="1" applyFill="1" applyBorder="1" applyAlignment="1">
      <alignment horizontal="left" vertical="center" wrapText="1"/>
    </xf>
    <xf numFmtId="165" fontId="2" fillId="0" borderId="1" xfId="4" applyNumberFormat="1" applyFont="1" applyFill="1" applyBorder="1" applyAlignment="1">
      <alignment horizontal="center" vertical="center"/>
    </xf>
    <xf numFmtId="164" fontId="2" fillId="0" borderId="1" xfId="11" applyNumberFormat="1" applyFont="1" applyFill="1" applyBorder="1" applyAlignment="1">
      <alignment horizontal="right" vertical="center"/>
    </xf>
    <xf numFmtId="165" fontId="2" fillId="0" borderId="1" xfId="4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6" applyNumberFormat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>
      <alignment horizontal="left" vertical="center" wrapText="1"/>
    </xf>
    <xf numFmtId="0" fontId="2" fillId="0" borderId="1" xfId="12" applyNumberFormat="1" applyFont="1" applyFill="1" applyBorder="1" applyAlignment="1">
      <alignment horizontal="center" vertical="center" wrapText="1"/>
    </xf>
    <xf numFmtId="0" fontId="2" fillId="0" borderId="1" xfId="19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 wrapText="1"/>
    </xf>
    <xf numFmtId="165" fontId="9" fillId="0" borderId="1" xfId="3" applyNumberFormat="1" applyFont="1" applyFill="1" applyBorder="1" applyAlignment="1">
      <alignment horizontal="center" vertical="center" wrapText="1"/>
    </xf>
    <xf numFmtId="0" fontId="2" fillId="0" borderId="1" xfId="1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9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 wrapText="1"/>
    </xf>
    <xf numFmtId="0" fontId="2" fillId="0" borderId="1" xfId="21" applyFont="1" applyFill="1" applyBorder="1" applyAlignment="1">
      <alignment horizontal="center" vertical="center" wrapText="1"/>
    </xf>
    <xf numFmtId="165" fontId="5" fillId="0" borderId="0" xfId="8" applyNumberFormat="1" applyFont="1" applyFill="1" applyAlignment="1">
      <alignment horizontal="center" vertical="center" wrapText="1"/>
    </xf>
    <xf numFmtId="165" fontId="21" fillId="0" borderId="0" xfId="8" applyNumberFormat="1" applyFont="1" applyFill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 wrapText="1"/>
    </xf>
    <xf numFmtId="165" fontId="9" fillId="0" borderId="1" xfId="8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center" wrapText="1"/>
    </xf>
    <xf numFmtId="0" fontId="4" fillId="0" borderId="1" xfId="8" applyNumberFormat="1" applyFont="1" applyFill="1" applyBorder="1" applyAlignment="1">
      <alignment horizontal="center" vertical="center" wrapText="1"/>
    </xf>
    <xf numFmtId="0" fontId="9" fillId="0" borderId="1" xfId="20" applyFont="1" applyFill="1" applyBorder="1" applyAlignment="1" applyProtection="1">
      <alignment horizontal="center" vertical="center" wrapText="1"/>
      <protection hidden="1"/>
    </xf>
  </cellXfs>
  <cellStyles count="22">
    <cellStyle name="Comma" xfId="2" builtinId="3"/>
    <cellStyle name="Comma 10 10 2 2 2" xfId="9"/>
    <cellStyle name="Comma 10 10 2 2 2 2 2" xfId="1"/>
    <cellStyle name="Comma 10 2" xfId="11"/>
    <cellStyle name="Comma 10 2 2 2 2" xfId="12"/>
    <cellStyle name="Comma 15 2 2 2 2 2 2" xfId="3"/>
    <cellStyle name="Comma 15 2 3" xfId="13"/>
    <cellStyle name="Comma 2 10" xfId="10"/>
    <cellStyle name="Comma 2 2" xfId="8"/>
    <cellStyle name="Comma 2 2 2" xfId="14"/>
    <cellStyle name="Comma 2 2 3" xfId="5"/>
    <cellStyle name="Comma 3 2 2 2" xfId="15"/>
    <cellStyle name="Comma 3 4" xfId="7"/>
    <cellStyle name="Comma 4" xfId="16"/>
    <cellStyle name="Comma 4 2" xfId="6"/>
    <cellStyle name="Comma 4 6 2 2 2 2" xfId="4"/>
    <cellStyle name="Normal" xfId="0" builtinId="0"/>
    <cellStyle name="Normal 10" xfId="17"/>
    <cellStyle name="Normal 10 3" xfId="18"/>
    <cellStyle name="Normal 2 3" xfId="19"/>
    <cellStyle name="Normal 26" xfId="20"/>
    <cellStyle name="Normal_THop_Tinh(HaNoi)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U20"/>
  <sheetViews>
    <sheetView tabSelected="1" workbookViewId="0">
      <selection activeCell="A3" sqref="A3:U3"/>
    </sheetView>
  </sheetViews>
  <sheetFormatPr defaultColWidth="13.28515625" defaultRowHeight="16.5" outlineLevelCol="1"/>
  <cols>
    <col min="1" max="1" width="6.140625" style="5" customWidth="1"/>
    <col min="2" max="2" width="38" style="6" customWidth="1"/>
    <col min="3" max="3" width="9.7109375" style="7" hidden="1" customWidth="1" outlineLevel="1"/>
    <col min="4" max="4" width="11.28515625" style="8" customWidth="1" collapsed="1"/>
    <col min="5" max="5" width="11.42578125" style="7" customWidth="1"/>
    <col min="6" max="6" width="14.28515625" style="7" customWidth="1"/>
    <col min="7" max="7" width="11.28515625" style="7" customWidth="1"/>
    <col min="8" max="8" width="10.140625" style="7" customWidth="1"/>
    <col min="9" max="9" width="11.5703125" style="7" customWidth="1"/>
    <col min="10" max="10" width="10.85546875" style="7" customWidth="1"/>
    <col min="11" max="11" width="11.28515625" style="7" customWidth="1"/>
    <col min="12" max="12" width="10.140625" style="7" hidden="1" customWidth="1" outlineLevel="1"/>
    <col min="13" max="13" width="5.7109375" style="7" customWidth="1" collapsed="1"/>
    <col min="14" max="14" width="6.7109375" style="7" customWidth="1"/>
    <col min="15" max="15" width="8.140625" style="7" customWidth="1"/>
    <col min="16" max="16" width="7.140625" style="7" customWidth="1"/>
    <col min="17" max="17" width="9.28515625" style="7" customWidth="1"/>
    <col min="18" max="18" width="19.85546875" style="7" customWidth="1"/>
    <col min="19" max="19" width="6.5703125" style="7" customWidth="1"/>
    <col min="20" max="20" width="7.28515625" style="7" customWidth="1"/>
    <col min="21" max="21" width="16.85546875" style="9" customWidth="1"/>
    <col min="22" max="16384" width="13.28515625" style="10"/>
  </cols>
  <sheetData>
    <row r="1" spans="1:21" s="1" customFormat="1" ht="22.5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s="1" customFormat="1" ht="22.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s="1" customFormat="1" ht="20.25" customHeight="1">
      <c r="A3" s="50" t="s">
        <v>53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s="1" customFormat="1" ht="20.25">
      <c r="A4" s="11"/>
      <c r="B4" s="12"/>
      <c r="C4" s="12"/>
      <c r="D4" s="13"/>
      <c r="E4" s="12"/>
      <c r="F4" s="12"/>
      <c r="G4" s="14"/>
      <c r="H4" s="12"/>
      <c r="I4" s="12"/>
      <c r="J4" s="12"/>
      <c r="K4" s="15"/>
      <c r="L4" s="16"/>
      <c r="M4" s="12"/>
      <c r="N4" s="12"/>
      <c r="O4" s="12"/>
      <c r="P4" s="12"/>
      <c r="Q4" s="12"/>
      <c r="R4" s="12"/>
      <c r="S4" s="12"/>
      <c r="T4" s="12"/>
      <c r="U4" s="12"/>
    </row>
    <row r="5" spans="1:21" s="2" customFormat="1" ht="21.75" customHeight="1">
      <c r="A5" s="55" t="s">
        <v>1</v>
      </c>
      <c r="B5" s="53" t="s">
        <v>2</v>
      </c>
      <c r="C5" s="53" t="s">
        <v>3</v>
      </c>
      <c r="D5" s="51" t="s">
        <v>50</v>
      </c>
      <c r="E5" s="56" t="s">
        <v>4</v>
      </c>
      <c r="F5" s="46" t="s">
        <v>5</v>
      </c>
      <c r="G5" s="51" t="s">
        <v>51</v>
      </c>
      <c r="H5" s="51"/>
      <c r="I5" s="51"/>
      <c r="J5" s="51"/>
      <c r="K5" s="51"/>
      <c r="L5" s="51"/>
      <c r="M5" s="52" t="s">
        <v>6</v>
      </c>
      <c r="N5" s="52"/>
      <c r="O5" s="52"/>
      <c r="P5" s="45" t="s">
        <v>7</v>
      </c>
      <c r="Q5" s="45"/>
      <c r="R5" s="45" t="s">
        <v>8</v>
      </c>
      <c r="S5" s="46" t="s">
        <v>9</v>
      </c>
      <c r="T5" s="46"/>
      <c r="U5" s="53" t="s">
        <v>10</v>
      </c>
    </row>
    <row r="6" spans="1:21" s="2" customFormat="1" ht="18" customHeight="1">
      <c r="A6" s="55"/>
      <c r="B6" s="53"/>
      <c r="C6" s="53"/>
      <c r="D6" s="51"/>
      <c r="E6" s="56"/>
      <c r="F6" s="46"/>
      <c r="G6" s="47" t="s">
        <v>11</v>
      </c>
      <c r="H6" s="47"/>
      <c r="I6" s="47"/>
      <c r="J6" s="47"/>
      <c r="K6" s="47" t="s">
        <v>12</v>
      </c>
      <c r="L6" s="47" t="s">
        <v>13</v>
      </c>
      <c r="M6" s="48" t="s">
        <v>14</v>
      </c>
      <c r="N6" s="48" t="s">
        <v>15</v>
      </c>
      <c r="O6" s="48" t="s">
        <v>16</v>
      </c>
      <c r="P6" s="44" t="s">
        <v>17</v>
      </c>
      <c r="Q6" s="44" t="s">
        <v>18</v>
      </c>
      <c r="R6" s="45"/>
      <c r="S6" s="46"/>
      <c r="T6" s="46"/>
      <c r="U6" s="53"/>
    </row>
    <row r="7" spans="1:21" s="2" customFormat="1" ht="21" customHeight="1">
      <c r="A7" s="55"/>
      <c r="B7" s="53"/>
      <c r="C7" s="53"/>
      <c r="D7" s="51"/>
      <c r="E7" s="56"/>
      <c r="F7" s="46"/>
      <c r="G7" s="47" t="s">
        <v>19</v>
      </c>
      <c r="H7" s="54" t="s">
        <v>20</v>
      </c>
      <c r="I7" s="54"/>
      <c r="J7" s="54"/>
      <c r="K7" s="47"/>
      <c r="L7" s="47"/>
      <c r="M7" s="48"/>
      <c r="N7" s="48"/>
      <c r="O7" s="48"/>
      <c r="P7" s="44"/>
      <c r="Q7" s="44"/>
      <c r="R7" s="45"/>
      <c r="S7" s="46" t="s">
        <v>21</v>
      </c>
      <c r="T7" s="46" t="s">
        <v>22</v>
      </c>
      <c r="U7" s="53"/>
    </row>
    <row r="8" spans="1:21" s="2" customFormat="1" ht="100.5" customHeight="1">
      <c r="A8" s="55"/>
      <c r="B8" s="53"/>
      <c r="C8" s="53"/>
      <c r="D8" s="51"/>
      <c r="E8" s="56"/>
      <c r="F8" s="46"/>
      <c r="G8" s="47"/>
      <c r="H8" s="20" t="s">
        <v>23</v>
      </c>
      <c r="I8" s="20" t="s">
        <v>24</v>
      </c>
      <c r="J8" s="20" t="s">
        <v>25</v>
      </c>
      <c r="K8" s="47"/>
      <c r="L8" s="47"/>
      <c r="M8" s="48"/>
      <c r="N8" s="48"/>
      <c r="O8" s="48"/>
      <c r="P8" s="44"/>
      <c r="Q8" s="44"/>
      <c r="R8" s="45"/>
      <c r="S8" s="46"/>
      <c r="T8" s="46"/>
      <c r="U8" s="53"/>
    </row>
    <row r="9" spans="1:21" s="3" customFormat="1" ht="26.25" customHeight="1">
      <c r="A9" s="24"/>
      <c r="B9" s="21" t="s">
        <v>26</v>
      </c>
      <c r="C9" s="23" t="s">
        <v>27</v>
      </c>
      <c r="D9" s="25">
        <f>+D10</f>
        <v>345515.3</v>
      </c>
      <c r="E9" s="25"/>
      <c r="F9" s="25"/>
      <c r="G9" s="25">
        <f>+G10+G15</f>
        <v>239147.2</v>
      </c>
      <c r="H9" s="25">
        <f t="shared" ref="H9:K9" si="0">+H10+H15</f>
        <v>32313.8</v>
      </c>
      <c r="I9" s="25">
        <f t="shared" si="0"/>
        <v>206185.9</v>
      </c>
      <c r="J9" s="25">
        <f t="shared" si="0"/>
        <v>647.5</v>
      </c>
      <c r="K9" s="25">
        <f t="shared" si="0"/>
        <v>106368.1</v>
      </c>
      <c r="L9" s="25">
        <f>+L10</f>
        <v>0</v>
      </c>
      <c r="M9" s="26"/>
      <c r="N9" s="26"/>
      <c r="O9" s="26"/>
      <c r="P9" s="23"/>
      <c r="Q9" s="23"/>
      <c r="R9" s="26"/>
      <c r="S9" s="26"/>
      <c r="T9" s="26"/>
      <c r="U9" s="26"/>
    </row>
    <row r="10" spans="1:21" s="19" customFormat="1" ht="45.75" customHeight="1">
      <c r="A10" s="27" t="s">
        <v>27</v>
      </c>
      <c r="B10" s="28" t="s">
        <v>28</v>
      </c>
      <c r="C10" s="23"/>
      <c r="D10" s="25">
        <f>+D11+D16</f>
        <v>345515.3</v>
      </c>
      <c r="E10" s="25"/>
      <c r="F10" s="25"/>
      <c r="G10" s="25">
        <f>+G11</f>
        <v>196028.4</v>
      </c>
      <c r="H10" s="25">
        <f t="shared" ref="H10:K10" si="1">+H11</f>
        <v>26788.5</v>
      </c>
      <c r="I10" s="25">
        <f t="shared" si="1"/>
        <v>168592.4</v>
      </c>
      <c r="J10" s="25">
        <f t="shared" si="1"/>
        <v>647.5</v>
      </c>
      <c r="K10" s="25">
        <f t="shared" si="1"/>
        <v>99586.900000000009</v>
      </c>
      <c r="L10" s="25">
        <f>+L11+L16</f>
        <v>0</v>
      </c>
      <c r="M10" s="23"/>
      <c r="N10" s="23"/>
      <c r="O10" s="23"/>
      <c r="P10" s="23"/>
      <c r="Q10" s="23"/>
      <c r="R10" s="23"/>
      <c r="S10" s="23"/>
      <c r="T10" s="23"/>
      <c r="U10" s="23"/>
    </row>
    <row r="11" spans="1:21" s="3" customFormat="1" ht="36" customHeight="1">
      <c r="A11" s="27" t="s">
        <v>29</v>
      </c>
      <c r="B11" s="29" t="s">
        <v>30</v>
      </c>
      <c r="C11" s="30"/>
      <c r="D11" s="31">
        <f>D12+D13+D14</f>
        <v>295615.3</v>
      </c>
      <c r="E11" s="31"/>
      <c r="F11" s="31"/>
      <c r="G11" s="31">
        <f>G12+G13+G14</f>
        <v>196028.4</v>
      </c>
      <c r="H11" s="31">
        <f>H12+H13+H14</f>
        <v>26788.5</v>
      </c>
      <c r="I11" s="31">
        <f>I12+I13+I14</f>
        <v>168592.4</v>
      </c>
      <c r="J11" s="31">
        <f>J12+J13+J14</f>
        <v>647.5</v>
      </c>
      <c r="K11" s="31">
        <f>K12+K13+K14</f>
        <v>99586.900000000009</v>
      </c>
      <c r="L11" s="31">
        <f>L12</f>
        <v>0</v>
      </c>
      <c r="M11" s="30"/>
      <c r="N11" s="23"/>
      <c r="O11" s="23"/>
      <c r="P11" s="23"/>
      <c r="Q11" s="23"/>
      <c r="R11" s="22"/>
      <c r="S11" s="30"/>
      <c r="T11" s="30"/>
      <c r="U11" s="23"/>
    </row>
    <row r="12" spans="1:21" s="4" customFormat="1" ht="65.25" customHeight="1">
      <c r="A12" s="32">
        <v>1</v>
      </c>
      <c r="B12" s="33" t="s">
        <v>48</v>
      </c>
      <c r="C12" s="34" t="s">
        <v>31</v>
      </c>
      <c r="D12" s="35">
        <f>G12+K12</f>
        <v>205450.8</v>
      </c>
      <c r="E12" s="36" t="s">
        <v>32</v>
      </c>
      <c r="F12" s="37" t="s">
        <v>33</v>
      </c>
      <c r="G12" s="35">
        <f>H12+I12+J12</f>
        <v>159558.69999999998</v>
      </c>
      <c r="H12" s="35">
        <v>26788.5</v>
      </c>
      <c r="I12" s="35">
        <v>132547.9</v>
      </c>
      <c r="J12" s="35">
        <v>222.3</v>
      </c>
      <c r="K12" s="35">
        <v>45892.1</v>
      </c>
      <c r="L12" s="38"/>
      <c r="M12" s="39" t="s">
        <v>34</v>
      </c>
      <c r="N12" s="40"/>
      <c r="O12" s="41"/>
      <c r="P12" s="42"/>
      <c r="Q12" s="43" t="s">
        <v>35</v>
      </c>
      <c r="R12" s="43" t="s">
        <v>36</v>
      </c>
      <c r="S12" s="39" t="s">
        <v>34</v>
      </c>
      <c r="T12" s="30"/>
      <c r="U12" s="41" t="s">
        <v>46</v>
      </c>
    </row>
    <row r="13" spans="1:21" s="4" customFormat="1" ht="76.5" customHeight="1">
      <c r="A13" s="32">
        <v>2</v>
      </c>
      <c r="B13" s="33" t="s">
        <v>52</v>
      </c>
      <c r="C13" s="34" t="s">
        <v>31</v>
      </c>
      <c r="D13" s="35">
        <f t="shared" ref="D13:D14" si="2">G13+K13</f>
        <v>38164.5</v>
      </c>
      <c r="E13" s="36" t="s">
        <v>32</v>
      </c>
      <c r="F13" s="37" t="s">
        <v>33</v>
      </c>
      <c r="G13" s="35">
        <f t="shared" ref="G13:G14" si="3">H13+I13+J13</f>
        <v>10722.5</v>
      </c>
      <c r="H13" s="35">
        <v>0</v>
      </c>
      <c r="I13" s="35">
        <v>10722.5</v>
      </c>
      <c r="J13" s="35">
        <v>0</v>
      </c>
      <c r="K13" s="35">
        <v>27442</v>
      </c>
      <c r="L13" s="38"/>
      <c r="M13" s="39" t="s">
        <v>34</v>
      </c>
      <c r="N13" s="40"/>
      <c r="O13" s="41"/>
      <c r="P13" s="42"/>
      <c r="Q13" s="43" t="s">
        <v>35</v>
      </c>
      <c r="R13" s="43" t="s">
        <v>36</v>
      </c>
      <c r="S13" s="39" t="s">
        <v>34</v>
      </c>
      <c r="T13" s="30"/>
      <c r="U13" s="41"/>
    </row>
    <row r="14" spans="1:21" s="4" customFormat="1" ht="65.25" customHeight="1">
      <c r="A14" s="32">
        <v>3</v>
      </c>
      <c r="B14" s="33" t="s">
        <v>37</v>
      </c>
      <c r="C14" s="34" t="s">
        <v>31</v>
      </c>
      <c r="D14" s="35">
        <f t="shared" si="2"/>
        <v>52000</v>
      </c>
      <c r="E14" s="36" t="s">
        <v>32</v>
      </c>
      <c r="F14" s="37" t="s">
        <v>33</v>
      </c>
      <c r="G14" s="35">
        <f t="shared" si="3"/>
        <v>25747.200000000001</v>
      </c>
      <c r="H14" s="35">
        <v>0</v>
      </c>
      <c r="I14" s="35">
        <v>25322</v>
      </c>
      <c r="J14" s="35">
        <v>425.2</v>
      </c>
      <c r="K14" s="35">
        <v>26252.799999999999</v>
      </c>
      <c r="L14" s="38"/>
      <c r="M14" s="39" t="s">
        <v>34</v>
      </c>
      <c r="N14" s="40"/>
      <c r="O14" s="41"/>
      <c r="P14" s="42"/>
      <c r="Q14" s="43" t="s">
        <v>35</v>
      </c>
      <c r="R14" s="43" t="s">
        <v>36</v>
      </c>
      <c r="S14" s="39" t="s">
        <v>34</v>
      </c>
      <c r="T14" s="30"/>
      <c r="U14" s="41"/>
    </row>
    <row r="15" spans="1:21" s="19" customFormat="1" ht="48.75" customHeight="1">
      <c r="A15" s="27" t="s">
        <v>43</v>
      </c>
      <c r="B15" s="28" t="s">
        <v>44</v>
      </c>
      <c r="C15" s="23"/>
      <c r="D15" s="25">
        <f>+D16+D21</f>
        <v>49900</v>
      </c>
      <c r="E15" s="25"/>
      <c r="F15" s="25"/>
      <c r="G15" s="25">
        <f>+G16+G21</f>
        <v>43118.8</v>
      </c>
      <c r="H15" s="25">
        <f t="shared" ref="H15:K15" si="4">+H16+H21</f>
        <v>5525.3</v>
      </c>
      <c r="I15" s="25">
        <f t="shared" si="4"/>
        <v>37593.5</v>
      </c>
      <c r="J15" s="25">
        <f t="shared" si="4"/>
        <v>0</v>
      </c>
      <c r="K15" s="25">
        <f t="shared" si="4"/>
        <v>6781.2</v>
      </c>
      <c r="L15" s="25">
        <f>+L16+L21</f>
        <v>0</v>
      </c>
      <c r="M15" s="23"/>
      <c r="N15" s="23"/>
      <c r="O15" s="23"/>
      <c r="P15" s="23"/>
      <c r="Q15" s="23"/>
      <c r="R15" s="23"/>
      <c r="S15" s="23"/>
      <c r="T15" s="23"/>
      <c r="U15" s="23"/>
    </row>
    <row r="16" spans="1:21" s="3" customFormat="1" ht="26.25" customHeight="1">
      <c r="A16" s="27" t="s">
        <v>29</v>
      </c>
      <c r="B16" s="29" t="s">
        <v>38</v>
      </c>
      <c r="C16" s="30"/>
      <c r="D16" s="31">
        <f>D17</f>
        <v>49900</v>
      </c>
      <c r="E16" s="31"/>
      <c r="F16" s="31"/>
      <c r="G16" s="31">
        <f>G17</f>
        <v>43118.8</v>
      </c>
      <c r="H16" s="31">
        <f>H17</f>
        <v>5525.3</v>
      </c>
      <c r="I16" s="31">
        <f>I17</f>
        <v>37593.5</v>
      </c>
      <c r="J16" s="31"/>
      <c r="K16" s="31">
        <f>K17</f>
        <v>6781.2</v>
      </c>
      <c r="L16" s="31">
        <f>L17</f>
        <v>0</v>
      </c>
      <c r="M16" s="30"/>
      <c r="N16" s="23"/>
      <c r="O16" s="23"/>
      <c r="P16" s="23"/>
      <c r="Q16" s="23"/>
      <c r="R16" s="22"/>
      <c r="S16" s="30"/>
      <c r="T16" s="30"/>
      <c r="U16" s="23"/>
    </row>
    <row r="17" spans="1:21" s="4" customFormat="1" ht="65.25" customHeight="1">
      <c r="A17" s="32">
        <v>1</v>
      </c>
      <c r="B17" s="33" t="s">
        <v>49</v>
      </c>
      <c r="C17" s="34" t="s">
        <v>39</v>
      </c>
      <c r="D17" s="36">
        <f t="shared" ref="D17" si="5">G17+K17</f>
        <v>49900</v>
      </c>
      <c r="E17" s="36" t="s">
        <v>40</v>
      </c>
      <c r="F17" s="37" t="s">
        <v>33</v>
      </c>
      <c r="G17" s="35">
        <f t="shared" ref="G17" si="6">H17+I17+J17</f>
        <v>43118.8</v>
      </c>
      <c r="H17" s="35">
        <v>5525.3</v>
      </c>
      <c r="I17" s="35">
        <v>37593.5</v>
      </c>
      <c r="J17" s="35">
        <v>0</v>
      </c>
      <c r="K17" s="35">
        <v>6781.2</v>
      </c>
      <c r="L17" s="38"/>
      <c r="M17" s="39" t="s">
        <v>34</v>
      </c>
      <c r="N17" s="40"/>
      <c r="O17" s="41"/>
      <c r="P17" s="42"/>
      <c r="Q17" s="43" t="s">
        <v>41</v>
      </c>
      <c r="R17" s="43" t="s">
        <v>42</v>
      </c>
      <c r="S17" s="39" t="s">
        <v>34</v>
      </c>
      <c r="T17" s="30"/>
      <c r="U17" s="41" t="s">
        <v>47</v>
      </c>
    </row>
    <row r="18" spans="1:21">
      <c r="O18" s="9"/>
      <c r="P18" s="17"/>
      <c r="Q18" s="18"/>
      <c r="R18" s="18"/>
      <c r="S18" s="9"/>
    </row>
    <row r="19" spans="1:21">
      <c r="O19" s="9"/>
      <c r="P19" s="9"/>
      <c r="Q19" s="9"/>
      <c r="R19" s="9"/>
      <c r="S19" s="9"/>
    </row>
    <row r="20" spans="1:21">
      <c r="O20" s="9"/>
      <c r="P20" s="9"/>
      <c r="Q20" s="9"/>
      <c r="R20" s="9"/>
      <c r="S20" s="9"/>
    </row>
  </sheetData>
  <autoFilter ref="A8:U17"/>
  <mergeCells count="27">
    <mergeCell ref="A1:U1"/>
    <mergeCell ref="A2:U2"/>
    <mergeCell ref="A3:U3"/>
    <mergeCell ref="G5:L5"/>
    <mergeCell ref="M5:O5"/>
    <mergeCell ref="P5:Q5"/>
    <mergeCell ref="U5:U8"/>
    <mergeCell ref="G6:J6"/>
    <mergeCell ref="H7:J7"/>
    <mergeCell ref="A5:A8"/>
    <mergeCell ref="B5:B8"/>
    <mergeCell ref="C5:C8"/>
    <mergeCell ref="D5:D8"/>
    <mergeCell ref="E5:E8"/>
    <mergeCell ref="F5:F8"/>
    <mergeCell ref="G7:G8"/>
    <mergeCell ref="K6:K8"/>
    <mergeCell ref="L6:L8"/>
    <mergeCell ref="M6:M8"/>
    <mergeCell ref="N6:N8"/>
    <mergeCell ref="O6:O8"/>
    <mergeCell ref="P6:P8"/>
    <mergeCell ref="Q6:Q8"/>
    <mergeCell ref="R5:R8"/>
    <mergeCell ref="S5:T6"/>
    <mergeCell ref="S7:S8"/>
    <mergeCell ref="T7:T8"/>
  </mergeCells>
  <printOptions horizontalCentered="1"/>
  <pageMargins left="0.39370078740157483" right="0.39370078740157483" top="0.78740157480314965" bottom="0.78740157480314965" header="0.23622047244094491" footer="0.23622047244094491"/>
  <pageSetup paperSize="9" scale="62" fitToHeight="1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TPVL_Kh20BS_Duongcaotoc</vt:lpstr>
      <vt:lpstr>TPVL_Kh20BS_Duongcaotoc!Print_Area</vt:lpstr>
      <vt:lpstr>TPVL_Kh20BS_Duongcaotoc!Print_Titles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hanhchinh4</cp:lastModifiedBy>
  <cp:lastPrinted>2020-09-28T02:34:43Z</cp:lastPrinted>
  <dcterms:created xsi:type="dcterms:W3CDTF">2020-08-12T01:03:00Z</dcterms:created>
  <dcterms:modified xsi:type="dcterms:W3CDTF">2020-09-29T01:58:09Z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b2dff042f7e349119d753de291c80e67.psdsxs" Id="R8357aed5afc74aa0" /></Relationships>
</file>