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44f3f5306fe345f3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5600" windowHeight="7755" firstSheet="2" activeTab="2"/>
  </bookViews>
  <sheets>
    <sheet name="Loaidat" sheetId="6" state="hidden" r:id="rId1"/>
    <sheet name="HTO_Kh20BS_luu" sheetId="4" state="hidden" r:id="rId2"/>
    <sheet name="HTO_Kh20BS_So" sheetId="8" r:id="rId3"/>
    <sheet name="lenBando" sheetId="9" state="hidden" r:id="rId4"/>
  </sheets>
  <externalReferences>
    <externalReference r:id="rId5"/>
    <externalReference r:id="rId6"/>
  </externalReferences>
  <definedNames>
    <definedName name="__cao1" localSheetId="1">#REF!</definedName>
    <definedName name="__cao1" localSheetId="2">#REF!</definedName>
    <definedName name="__cao1" localSheetId="0">#REF!</definedName>
    <definedName name="__cao1">#REF!</definedName>
    <definedName name="__cao2" localSheetId="1">#REF!</definedName>
    <definedName name="__cao2" localSheetId="2">#REF!</definedName>
    <definedName name="__cao2" localSheetId="0">#REF!</definedName>
    <definedName name="__cao2">#REF!</definedName>
    <definedName name="__cao3" localSheetId="1">#REF!</definedName>
    <definedName name="__cao3" localSheetId="2">#REF!</definedName>
    <definedName name="__cao3" localSheetId="0">#REF!</definedName>
    <definedName name="__cao3">#REF!</definedName>
    <definedName name="__cao4" localSheetId="1">#REF!</definedName>
    <definedName name="__cao4" localSheetId="2">#REF!</definedName>
    <definedName name="__cao4" localSheetId="0">#REF!</definedName>
    <definedName name="__cao4">#REF!</definedName>
    <definedName name="__cao5" localSheetId="1">#REF!</definedName>
    <definedName name="__cao5" localSheetId="2">#REF!</definedName>
    <definedName name="__cao5" localSheetId="0">#REF!</definedName>
    <definedName name="__cao5">#REF!</definedName>
    <definedName name="__cao6" localSheetId="1">#REF!</definedName>
    <definedName name="__cao6" localSheetId="2">#REF!</definedName>
    <definedName name="__cao6" localSheetId="0">#REF!</definedName>
    <definedName name="__cao6">#REF!</definedName>
    <definedName name="__dai1" localSheetId="1">#REF!</definedName>
    <definedName name="__dai1" localSheetId="2">#REF!</definedName>
    <definedName name="__dai1" localSheetId="0">#REF!</definedName>
    <definedName name="__dai1">#REF!</definedName>
    <definedName name="__dai2" localSheetId="1">#REF!</definedName>
    <definedName name="__dai2" localSheetId="2">#REF!</definedName>
    <definedName name="__dai2" localSheetId="0">#REF!</definedName>
    <definedName name="__dai2">#REF!</definedName>
    <definedName name="__dai3" localSheetId="1">#REF!</definedName>
    <definedName name="__dai3" localSheetId="2">#REF!</definedName>
    <definedName name="__dai3" localSheetId="0">#REF!</definedName>
    <definedName name="__dai3">#REF!</definedName>
    <definedName name="__dai4" localSheetId="1">#REF!</definedName>
    <definedName name="__dai4" localSheetId="2">#REF!</definedName>
    <definedName name="__dai4" localSheetId="0">#REF!</definedName>
    <definedName name="__dai4">#REF!</definedName>
    <definedName name="__dai5" localSheetId="1">#REF!</definedName>
    <definedName name="__dai5" localSheetId="2">#REF!</definedName>
    <definedName name="__dai5" localSheetId="0">#REF!</definedName>
    <definedName name="__dai5">#REF!</definedName>
    <definedName name="__dai6" localSheetId="1">#REF!</definedName>
    <definedName name="__dai6" localSheetId="2">#REF!</definedName>
    <definedName name="__dai6" localSheetId="0">#REF!</definedName>
    <definedName name="__dai6">#REF!</definedName>
    <definedName name="__dan1" localSheetId="1">#REF!</definedName>
    <definedName name="__dan1" localSheetId="2">#REF!</definedName>
    <definedName name="__dan1" localSheetId="0">#REF!</definedName>
    <definedName name="__dan1">#REF!</definedName>
    <definedName name="__dan2" localSheetId="1">#REF!</definedName>
    <definedName name="__dan2" localSheetId="2">#REF!</definedName>
    <definedName name="__dan2" localSheetId="0">#REF!</definedName>
    <definedName name="__dan2">#REF!</definedName>
    <definedName name="__phi10" localSheetId="1">#REF!</definedName>
    <definedName name="__phi10" localSheetId="2">#REF!</definedName>
    <definedName name="__phi10" localSheetId="0">#REF!</definedName>
    <definedName name="__phi10">#REF!</definedName>
    <definedName name="__phi12" localSheetId="1">#REF!</definedName>
    <definedName name="__phi12" localSheetId="2">#REF!</definedName>
    <definedName name="__phi12" localSheetId="0">#REF!</definedName>
    <definedName name="__phi12">#REF!</definedName>
    <definedName name="__phi14" localSheetId="1">#REF!</definedName>
    <definedName name="__phi14" localSheetId="2">#REF!</definedName>
    <definedName name="__phi14" localSheetId="0">#REF!</definedName>
    <definedName name="__phi14">#REF!</definedName>
    <definedName name="__phi16" localSheetId="1">#REF!</definedName>
    <definedName name="__phi16" localSheetId="2">#REF!</definedName>
    <definedName name="__phi16" localSheetId="0">#REF!</definedName>
    <definedName name="__phi16">#REF!</definedName>
    <definedName name="__phi18" localSheetId="1">#REF!</definedName>
    <definedName name="__phi18" localSheetId="2">#REF!</definedName>
    <definedName name="__phi18" localSheetId="0">#REF!</definedName>
    <definedName name="__phi18">#REF!</definedName>
    <definedName name="__phi20" localSheetId="1">#REF!</definedName>
    <definedName name="__phi20" localSheetId="2">#REF!</definedName>
    <definedName name="__phi20" localSheetId="0">#REF!</definedName>
    <definedName name="__phi20">#REF!</definedName>
    <definedName name="__phi22" localSheetId="1">#REF!</definedName>
    <definedName name="__phi22" localSheetId="2">#REF!</definedName>
    <definedName name="__phi22" localSheetId="0">#REF!</definedName>
    <definedName name="__phi22">#REF!</definedName>
    <definedName name="__phi25" localSheetId="1">#REF!</definedName>
    <definedName name="__phi25" localSheetId="2">#REF!</definedName>
    <definedName name="__phi25" localSheetId="0">#REF!</definedName>
    <definedName name="__phi25">#REF!</definedName>
    <definedName name="__phi28" localSheetId="1">#REF!</definedName>
    <definedName name="__phi28" localSheetId="2">#REF!</definedName>
    <definedName name="__phi28" localSheetId="0">#REF!</definedName>
    <definedName name="__phi28">#REF!</definedName>
    <definedName name="__phi6" localSheetId="1">#REF!</definedName>
    <definedName name="__phi6" localSheetId="2">#REF!</definedName>
    <definedName name="__phi6" localSheetId="0">#REF!</definedName>
    <definedName name="__phi6">#REF!</definedName>
    <definedName name="__phi8" localSheetId="1">#REF!</definedName>
    <definedName name="__phi8" localSheetId="2">#REF!</definedName>
    <definedName name="__phi8" localSheetId="0">#REF!</definedName>
    <definedName name="__phi8">#REF!</definedName>
    <definedName name="__slg1" localSheetId="1">#REF!</definedName>
    <definedName name="__slg1" localSheetId="2">#REF!</definedName>
    <definedName name="__slg1" localSheetId="0">#REF!</definedName>
    <definedName name="__slg1">#REF!</definedName>
    <definedName name="__slg2" localSheetId="1">#REF!</definedName>
    <definedName name="__slg2" localSheetId="2">#REF!</definedName>
    <definedName name="__slg2" localSheetId="0">#REF!</definedName>
    <definedName name="__slg2">#REF!</definedName>
    <definedName name="__slg3" localSheetId="1">#REF!</definedName>
    <definedName name="__slg3" localSheetId="2">#REF!</definedName>
    <definedName name="__slg3" localSheetId="0">#REF!</definedName>
    <definedName name="__slg3">#REF!</definedName>
    <definedName name="__slg4" localSheetId="1">#REF!</definedName>
    <definedName name="__slg4" localSheetId="2">#REF!</definedName>
    <definedName name="__slg4" localSheetId="0">#REF!</definedName>
    <definedName name="__slg4">#REF!</definedName>
    <definedName name="__slg5" localSheetId="1">#REF!</definedName>
    <definedName name="__slg5" localSheetId="2">#REF!</definedName>
    <definedName name="__slg5" localSheetId="0">#REF!</definedName>
    <definedName name="__slg5">#REF!</definedName>
    <definedName name="__slg6" localSheetId="1">#REF!</definedName>
    <definedName name="__slg6" localSheetId="2">#REF!</definedName>
    <definedName name="__slg6" localSheetId="0">#REF!</definedName>
    <definedName name="__slg6">#REF!</definedName>
    <definedName name="_cao1" localSheetId="1">#REF!</definedName>
    <definedName name="_cao1" localSheetId="2">#REF!</definedName>
    <definedName name="_cao1" localSheetId="0">#REF!</definedName>
    <definedName name="_cao1">#REF!</definedName>
    <definedName name="_cao2" localSheetId="1">#REF!</definedName>
    <definedName name="_cao2" localSheetId="2">#REF!</definedName>
    <definedName name="_cao2" localSheetId="0">#REF!</definedName>
    <definedName name="_cao2">#REF!</definedName>
    <definedName name="_cao3" localSheetId="1">#REF!</definedName>
    <definedName name="_cao3" localSheetId="2">#REF!</definedName>
    <definedName name="_cao3" localSheetId="0">#REF!</definedName>
    <definedName name="_cao3">#REF!</definedName>
    <definedName name="_cao4" localSheetId="1">#REF!</definedName>
    <definedName name="_cao4" localSheetId="2">#REF!</definedName>
    <definedName name="_cao4" localSheetId="0">#REF!</definedName>
    <definedName name="_cao4">#REF!</definedName>
    <definedName name="_cao5" localSheetId="1">#REF!</definedName>
    <definedName name="_cao5" localSheetId="2">#REF!</definedName>
    <definedName name="_cao5" localSheetId="0">#REF!</definedName>
    <definedName name="_cao5">#REF!</definedName>
    <definedName name="_cao6" localSheetId="1">#REF!</definedName>
    <definedName name="_cao6" localSheetId="2">#REF!</definedName>
    <definedName name="_cao6" localSheetId="0">#REF!</definedName>
    <definedName name="_cao6">#REF!</definedName>
    <definedName name="_dai1" localSheetId="1">#REF!</definedName>
    <definedName name="_dai1" localSheetId="2">#REF!</definedName>
    <definedName name="_dai1" localSheetId="0">#REF!</definedName>
    <definedName name="_dai1">#REF!</definedName>
    <definedName name="_dai2" localSheetId="1">#REF!</definedName>
    <definedName name="_dai2" localSheetId="2">#REF!</definedName>
    <definedName name="_dai2" localSheetId="0">#REF!</definedName>
    <definedName name="_dai2">#REF!</definedName>
    <definedName name="_dai3" localSheetId="1">#REF!</definedName>
    <definedName name="_dai3" localSheetId="2">#REF!</definedName>
    <definedName name="_dai3" localSheetId="0">#REF!</definedName>
    <definedName name="_dai3">#REF!</definedName>
    <definedName name="_dai4" localSheetId="1">#REF!</definedName>
    <definedName name="_dai4" localSheetId="2">#REF!</definedName>
    <definedName name="_dai4" localSheetId="0">#REF!</definedName>
    <definedName name="_dai4">#REF!</definedName>
    <definedName name="_dai5" localSheetId="1">#REF!</definedName>
    <definedName name="_dai5" localSheetId="2">#REF!</definedName>
    <definedName name="_dai5" localSheetId="0">#REF!</definedName>
    <definedName name="_dai5">#REF!</definedName>
    <definedName name="_dai6" localSheetId="1">#REF!</definedName>
    <definedName name="_dai6" localSheetId="2">#REF!</definedName>
    <definedName name="_dai6" localSheetId="0">#REF!</definedName>
    <definedName name="_dai6">#REF!</definedName>
    <definedName name="_dan1" localSheetId="1">#REF!</definedName>
    <definedName name="_dan1" localSheetId="2">#REF!</definedName>
    <definedName name="_dan1" localSheetId="0">#REF!</definedName>
    <definedName name="_dan1">#REF!</definedName>
    <definedName name="_dan2" localSheetId="1">#REF!</definedName>
    <definedName name="_dan2" localSheetId="2">#REF!</definedName>
    <definedName name="_dan2" localSheetId="0">#REF!</definedName>
    <definedName name="_dan2">#REF!</definedName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1" hidden="1">HTO_Kh20BS_luu!$A$8:$AA$41</definedName>
    <definedName name="_xlnm._FilterDatabase" localSheetId="2" hidden="1">HTO_Kh20BS_So!$A$8:$T$33</definedName>
    <definedName name="_xlnm._FilterDatabase" localSheetId="3" hidden="1">lenBando!$A$1:$E$12</definedName>
    <definedName name="_phi10" localSheetId="1">#REF!</definedName>
    <definedName name="_phi10" localSheetId="2">#REF!</definedName>
    <definedName name="_phi10" localSheetId="0">#REF!</definedName>
    <definedName name="_phi10">#REF!</definedName>
    <definedName name="_phi12" localSheetId="1">#REF!</definedName>
    <definedName name="_phi12" localSheetId="2">#REF!</definedName>
    <definedName name="_phi12" localSheetId="0">#REF!</definedName>
    <definedName name="_phi12">#REF!</definedName>
    <definedName name="_phi14" localSheetId="1">#REF!</definedName>
    <definedName name="_phi14" localSheetId="2">#REF!</definedName>
    <definedName name="_phi14" localSheetId="0">#REF!</definedName>
    <definedName name="_phi14">#REF!</definedName>
    <definedName name="_phi16" localSheetId="1">#REF!</definedName>
    <definedName name="_phi16" localSheetId="2">#REF!</definedName>
    <definedName name="_phi16" localSheetId="0">#REF!</definedName>
    <definedName name="_phi16">#REF!</definedName>
    <definedName name="_phi18" localSheetId="1">#REF!</definedName>
    <definedName name="_phi18" localSheetId="2">#REF!</definedName>
    <definedName name="_phi18" localSheetId="0">#REF!</definedName>
    <definedName name="_phi18">#REF!</definedName>
    <definedName name="_phi20" localSheetId="1">#REF!</definedName>
    <definedName name="_phi20" localSheetId="2">#REF!</definedName>
    <definedName name="_phi20" localSheetId="0">#REF!</definedName>
    <definedName name="_phi20">#REF!</definedName>
    <definedName name="_phi22" localSheetId="1">#REF!</definedName>
    <definedName name="_phi22" localSheetId="2">#REF!</definedName>
    <definedName name="_phi22" localSheetId="0">#REF!</definedName>
    <definedName name="_phi22">#REF!</definedName>
    <definedName name="_phi25" localSheetId="1">#REF!</definedName>
    <definedName name="_phi25" localSheetId="2">#REF!</definedName>
    <definedName name="_phi25" localSheetId="0">#REF!</definedName>
    <definedName name="_phi25">#REF!</definedName>
    <definedName name="_phi28" localSheetId="1">#REF!</definedName>
    <definedName name="_phi28" localSheetId="2">#REF!</definedName>
    <definedName name="_phi28" localSheetId="0">#REF!</definedName>
    <definedName name="_phi28">#REF!</definedName>
    <definedName name="_phi6" localSheetId="1">#REF!</definedName>
    <definedName name="_phi6" localSheetId="2">#REF!</definedName>
    <definedName name="_phi6" localSheetId="0">#REF!</definedName>
    <definedName name="_phi6">#REF!</definedName>
    <definedName name="_phi8" localSheetId="1">#REF!</definedName>
    <definedName name="_phi8" localSheetId="2">#REF!</definedName>
    <definedName name="_phi8" localSheetId="0">#REF!</definedName>
    <definedName name="_phi8">#REF!</definedName>
    <definedName name="_slg1" localSheetId="1">#REF!</definedName>
    <definedName name="_slg1" localSheetId="2">#REF!</definedName>
    <definedName name="_slg1" localSheetId="0">#REF!</definedName>
    <definedName name="_slg1">#REF!</definedName>
    <definedName name="_slg2" localSheetId="1">#REF!</definedName>
    <definedName name="_slg2" localSheetId="2">#REF!</definedName>
    <definedName name="_slg2" localSheetId="0">#REF!</definedName>
    <definedName name="_slg2">#REF!</definedName>
    <definedName name="_slg3" localSheetId="1">#REF!</definedName>
    <definedName name="_slg3" localSheetId="2">#REF!</definedName>
    <definedName name="_slg3" localSheetId="0">#REF!</definedName>
    <definedName name="_slg3">#REF!</definedName>
    <definedName name="_slg4" localSheetId="1">#REF!</definedName>
    <definedName name="_slg4" localSheetId="2">#REF!</definedName>
    <definedName name="_slg4" localSheetId="0">#REF!</definedName>
    <definedName name="_slg4">#REF!</definedName>
    <definedName name="_slg5" localSheetId="1">#REF!</definedName>
    <definedName name="_slg5" localSheetId="2">#REF!</definedName>
    <definedName name="_slg5" localSheetId="0">#REF!</definedName>
    <definedName name="_slg5">#REF!</definedName>
    <definedName name="_slg6" localSheetId="1">#REF!</definedName>
    <definedName name="_slg6" localSheetId="2">#REF!</definedName>
    <definedName name="_slg6" localSheetId="0">#REF!</definedName>
    <definedName name="_slg6">#REF!</definedName>
    <definedName name="bangchu" localSheetId="1">#REF!</definedName>
    <definedName name="bangchu" localSheetId="2">#REF!</definedName>
    <definedName name="bangchu" localSheetId="0">#REF!</definedName>
    <definedName name="bangchu">#REF!</definedName>
    <definedName name="bengam" localSheetId="1">#REF!</definedName>
    <definedName name="bengam" localSheetId="2">#REF!</definedName>
    <definedName name="bengam" localSheetId="0">#REF!</definedName>
    <definedName name="bengam">#REF!</definedName>
    <definedName name="benuoc" localSheetId="1">#REF!</definedName>
    <definedName name="benuoc" localSheetId="2">#REF!</definedName>
    <definedName name="benuoc" localSheetId="0">#REF!</definedName>
    <definedName name="benuoc">#REF!</definedName>
    <definedName name="cao" localSheetId="1">#REF!</definedName>
    <definedName name="cao" localSheetId="2">#REF!</definedName>
    <definedName name="cao" localSheetId="0">#REF!</definedName>
    <definedName name="cao">#REF!</definedName>
    <definedName name="coc" localSheetId="1">#REF!</definedName>
    <definedName name="coc" localSheetId="2">#REF!</definedName>
    <definedName name="coc" localSheetId="0">#REF!</definedName>
    <definedName name="coc">#REF!</definedName>
    <definedName name="cocbtct" localSheetId="1">#REF!</definedName>
    <definedName name="cocbtct" localSheetId="2">#REF!</definedName>
    <definedName name="cocbtct" localSheetId="0">#REF!</definedName>
    <definedName name="cocbtct">#REF!</definedName>
    <definedName name="cocot" localSheetId="1">#REF!</definedName>
    <definedName name="cocot" localSheetId="2">#REF!</definedName>
    <definedName name="cocot" localSheetId="0">#REF!</definedName>
    <definedName name="cocot">#REF!</definedName>
    <definedName name="cocott" localSheetId="1">#REF!</definedName>
    <definedName name="cocott" localSheetId="2">#REF!</definedName>
    <definedName name="cocott" localSheetId="0">#REF!</definedName>
    <definedName name="cocott">#REF!</definedName>
    <definedName name="comong" localSheetId="1">#REF!</definedName>
    <definedName name="comong" localSheetId="2">#REF!</definedName>
    <definedName name="comong" localSheetId="0">#REF!</definedName>
    <definedName name="comong">#REF!</definedName>
    <definedName name="congbengam" localSheetId="1">#REF!</definedName>
    <definedName name="congbengam" localSheetId="2">#REF!</definedName>
    <definedName name="congbengam" localSheetId="0">#REF!</definedName>
    <definedName name="congbengam">#REF!</definedName>
    <definedName name="congbenuoc" localSheetId="1">#REF!</definedName>
    <definedName name="congbenuoc" localSheetId="2">#REF!</definedName>
    <definedName name="congbenuoc" localSheetId="0">#REF!</definedName>
    <definedName name="congbenuoc">#REF!</definedName>
    <definedName name="congcoc" localSheetId="1">#REF!</definedName>
    <definedName name="congcoc" localSheetId="2">#REF!</definedName>
    <definedName name="congcoc" localSheetId="0">#REF!</definedName>
    <definedName name="congcoc">#REF!</definedName>
    <definedName name="congcocot" localSheetId="1">#REF!</definedName>
    <definedName name="congcocot" localSheetId="2">#REF!</definedName>
    <definedName name="congcocot" localSheetId="0">#REF!</definedName>
    <definedName name="congcocot">#REF!</definedName>
    <definedName name="congcocott" localSheetId="1">#REF!</definedName>
    <definedName name="congcocott" localSheetId="2">#REF!</definedName>
    <definedName name="congcocott" localSheetId="0">#REF!</definedName>
    <definedName name="congcocott">#REF!</definedName>
    <definedName name="congcomong" localSheetId="1">#REF!</definedName>
    <definedName name="congcomong" localSheetId="2">#REF!</definedName>
    <definedName name="congcomong" localSheetId="0">#REF!</definedName>
    <definedName name="congcomong">#REF!</definedName>
    <definedName name="congcottron" localSheetId="1">#REF!</definedName>
    <definedName name="congcottron" localSheetId="2">#REF!</definedName>
    <definedName name="congcottron" localSheetId="0">#REF!</definedName>
    <definedName name="congcottron">#REF!</definedName>
    <definedName name="congcotvuong" localSheetId="1">#REF!</definedName>
    <definedName name="congcotvuong" localSheetId="2">#REF!</definedName>
    <definedName name="congcotvuong" localSheetId="0">#REF!</definedName>
    <definedName name="congcotvuong">#REF!</definedName>
    <definedName name="congdam" localSheetId="1">#REF!</definedName>
    <definedName name="congdam" localSheetId="2">#REF!</definedName>
    <definedName name="congdam" localSheetId="0">#REF!</definedName>
    <definedName name="congdam">#REF!</definedName>
    <definedName name="congdan1" localSheetId="1">#REF!</definedName>
    <definedName name="congdan1" localSheetId="2">#REF!</definedName>
    <definedName name="congdan1" localSheetId="0">#REF!</definedName>
    <definedName name="congdan1">#REF!</definedName>
    <definedName name="congdan2" localSheetId="1">#REF!</definedName>
    <definedName name="congdan2" localSheetId="2">#REF!</definedName>
    <definedName name="congdan2" localSheetId="0">#REF!</definedName>
    <definedName name="congdan2">#REF!</definedName>
    <definedName name="congdandusan" localSheetId="1">#REF!</definedName>
    <definedName name="congdandusan" localSheetId="2">#REF!</definedName>
    <definedName name="congdandusan" localSheetId="0">#REF!</definedName>
    <definedName name="congdandusan">#REF!</definedName>
    <definedName name="conglanhto" localSheetId="1">#REF!</definedName>
    <definedName name="conglanhto" localSheetId="2">#REF!</definedName>
    <definedName name="conglanhto" localSheetId="0">#REF!</definedName>
    <definedName name="conglanhto">#REF!</definedName>
    <definedName name="congmong" localSheetId="1">#REF!</definedName>
    <definedName name="congmong" localSheetId="2">#REF!</definedName>
    <definedName name="congmong" localSheetId="0">#REF!</definedName>
    <definedName name="congmong">#REF!</definedName>
    <definedName name="congmongbang" localSheetId="1">#REF!</definedName>
    <definedName name="congmongbang" localSheetId="2">#REF!</definedName>
    <definedName name="congmongbang" localSheetId="0">#REF!</definedName>
    <definedName name="congmongbang">#REF!</definedName>
    <definedName name="congmongdon" localSheetId="1">#REF!</definedName>
    <definedName name="congmongdon" localSheetId="2">#REF!</definedName>
    <definedName name="congmongdon" localSheetId="0">#REF!</definedName>
    <definedName name="congmongdon">#REF!</definedName>
    <definedName name="congpanen" localSheetId="1">#REF!</definedName>
    <definedName name="congpanen" localSheetId="2">#REF!</definedName>
    <definedName name="congpanen" localSheetId="0">#REF!</definedName>
    <definedName name="congpanen">#REF!</definedName>
    <definedName name="congsan" localSheetId="1">#REF!</definedName>
    <definedName name="congsan" localSheetId="2">#REF!</definedName>
    <definedName name="congsan" localSheetId="0">#REF!</definedName>
    <definedName name="congsan">#REF!</definedName>
    <definedName name="congthang" localSheetId="1">#REF!</definedName>
    <definedName name="congthang" localSheetId="2">#REF!</definedName>
    <definedName name="congthang" localSheetId="0">#REF!</definedName>
    <definedName name="congthang">#REF!</definedName>
    <definedName name="cottron" localSheetId="1">#REF!</definedName>
    <definedName name="cottron" localSheetId="2">#REF!</definedName>
    <definedName name="cottron" localSheetId="0">#REF!</definedName>
    <definedName name="cottron">#REF!</definedName>
    <definedName name="cotvuong" localSheetId="1">#REF!</definedName>
    <definedName name="cotvuong" localSheetId="2">#REF!</definedName>
    <definedName name="cotvuong" localSheetId="0">#REF!</definedName>
    <definedName name="cotvuong">#REF!</definedName>
    <definedName name="dam" localSheetId="1">#REF!</definedName>
    <definedName name="dam" localSheetId="2">#REF!</definedName>
    <definedName name="dam" localSheetId="0">#REF!</definedName>
    <definedName name="dam">#REF!</definedName>
    <definedName name="danducsan" localSheetId="1">#REF!</definedName>
    <definedName name="danducsan" localSheetId="2">#REF!</definedName>
    <definedName name="danducsan" localSheetId="0">#REF!</definedName>
    <definedName name="danducsan">#REF!</definedName>
    <definedName name="Danhmuc15" localSheetId="1">#REF!</definedName>
    <definedName name="Danhmuc15" localSheetId="2">#REF!</definedName>
    <definedName name="Danhmuc15" localSheetId="0">#REF!</definedName>
    <definedName name="Danhmuc15">#REF!</definedName>
    <definedName name="dientichck" localSheetId="1">#REF!</definedName>
    <definedName name="dientichck" localSheetId="2">#REF!</definedName>
    <definedName name="dientichck" localSheetId="0">#REF!</definedName>
    <definedName name="dientichck">#REF!</definedName>
    <definedName name="doan1" localSheetId="1">#REF!</definedName>
    <definedName name="doan1" localSheetId="2">#REF!</definedName>
    <definedName name="doan1" localSheetId="0">#REF!</definedName>
    <definedName name="doan1">#REF!</definedName>
    <definedName name="doan2" localSheetId="1">#REF!</definedName>
    <definedName name="doan2" localSheetId="2">#REF!</definedName>
    <definedName name="doan2" localSheetId="0">#REF!</definedName>
    <definedName name="doan2">#REF!</definedName>
    <definedName name="doan3" localSheetId="1">#REF!</definedName>
    <definedName name="doan3" localSheetId="2">#REF!</definedName>
    <definedName name="doan3" localSheetId="0">#REF!</definedName>
    <definedName name="doan3">#REF!</definedName>
    <definedName name="doan4" localSheetId="1">#REF!</definedName>
    <definedName name="doan4" localSheetId="2">#REF!</definedName>
    <definedName name="doan4" localSheetId="0">#REF!</definedName>
    <definedName name="doan4">#REF!</definedName>
    <definedName name="doan5" localSheetId="1">#REF!</definedName>
    <definedName name="doan5" localSheetId="2">#REF!</definedName>
    <definedName name="doan5" localSheetId="0">#REF!</definedName>
    <definedName name="doan5">#REF!</definedName>
    <definedName name="doan6" localSheetId="1">#REF!</definedName>
    <definedName name="doan6" localSheetId="2">#REF!</definedName>
    <definedName name="doan6" localSheetId="0">#REF!</definedName>
    <definedName name="doan6">#REF!</definedName>
    <definedName name="dtich1" localSheetId="1">#REF!</definedName>
    <definedName name="dtich1" localSheetId="2">#REF!</definedName>
    <definedName name="dtich1" localSheetId="0">#REF!</definedName>
    <definedName name="dtich1">#REF!</definedName>
    <definedName name="dtich2" localSheetId="1">#REF!</definedName>
    <definedName name="dtich2" localSheetId="2">#REF!</definedName>
    <definedName name="dtich2" localSheetId="0">#REF!</definedName>
    <definedName name="dtich2">#REF!</definedName>
    <definedName name="dtich3" localSheetId="1">#REF!</definedName>
    <definedName name="dtich3" localSheetId="2">#REF!</definedName>
    <definedName name="dtich3" localSheetId="0">#REF!</definedName>
    <definedName name="dtich3">#REF!</definedName>
    <definedName name="dtich4" localSheetId="1">#REF!</definedName>
    <definedName name="dtich4" localSheetId="2">#REF!</definedName>
    <definedName name="dtich4" localSheetId="0">#REF!</definedName>
    <definedName name="dtich4">#REF!</definedName>
    <definedName name="dtich5" localSheetId="1">#REF!</definedName>
    <definedName name="dtich5" localSheetId="2">#REF!</definedName>
    <definedName name="dtich5" localSheetId="0">#REF!</definedName>
    <definedName name="dtich5">#REF!</definedName>
    <definedName name="dtich6" localSheetId="1">#REF!</definedName>
    <definedName name="dtich6" localSheetId="2">#REF!</definedName>
    <definedName name="dtich6" localSheetId="0">#REF!</definedName>
    <definedName name="dtich6">#REF!</definedName>
    <definedName name="lanhto" localSheetId="1">#REF!</definedName>
    <definedName name="lanhto" localSheetId="2">#REF!</definedName>
    <definedName name="lanhto" localSheetId="0">#REF!</definedName>
    <definedName name="lanhto">#REF!</definedName>
    <definedName name="mongbang" localSheetId="1">#REF!</definedName>
    <definedName name="mongbang" localSheetId="2">#REF!</definedName>
    <definedName name="mongbang" localSheetId="0">#REF!</definedName>
    <definedName name="mongbang">#REF!</definedName>
    <definedName name="mongdon" localSheetId="1">#REF!</definedName>
    <definedName name="mongdon" localSheetId="2">#REF!</definedName>
    <definedName name="mongdon" localSheetId="0">#REF!</definedName>
    <definedName name="mongdon">#REF!</definedName>
    <definedName name="panen" localSheetId="1">#REF!</definedName>
    <definedName name="panen" localSheetId="2">#REF!</definedName>
    <definedName name="panen" localSheetId="0">#REF!</definedName>
    <definedName name="panen">#REF!</definedName>
    <definedName name="_xlnm.Print_Area" localSheetId="1">HTO_Kh20BS_luu!$A$1:$Y$41</definedName>
    <definedName name="_xlnm.Print_Area" localSheetId="2">HTO_Kh20BS_So!$A$1:$T$33</definedName>
    <definedName name="_xlnm.Print_Area" localSheetId="0">Loaidat!#REF!</definedName>
    <definedName name="_xlnm.Print_Titles" localSheetId="1">HTO_Kh20BS_luu!$5:$8</definedName>
    <definedName name="_xlnm.Print_Titles" localSheetId="2">HTO_Kh20BS_So!$5:$8</definedName>
    <definedName name="rong1" localSheetId="1">#REF!</definedName>
    <definedName name="rong1" localSheetId="2">#REF!</definedName>
    <definedName name="rong1" localSheetId="0">#REF!</definedName>
    <definedName name="rong1">#REF!</definedName>
    <definedName name="rong2" localSheetId="1">#REF!</definedName>
    <definedName name="rong2" localSheetId="2">#REF!</definedName>
    <definedName name="rong2" localSheetId="0">#REF!</definedName>
    <definedName name="rong2">#REF!</definedName>
    <definedName name="rong3" localSheetId="1">#REF!</definedName>
    <definedName name="rong3" localSheetId="2">#REF!</definedName>
    <definedName name="rong3" localSheetId="0">#REF!</definedName>
    <definedName name="rong3">#REF!</definedName>
    <definedName name="rong4" localSheetId="1">#REF!</definedName>
    <definedName name="rong4" localSheetId="2">#REF!</definedName>
    <definedName name="rong4" localSheetId="0">#REF!</definedName>
    <definedName name="rong4">#REF!</definedName>
    <definedName name="rong5" localSheetId="1">#REF!</definedName>
    <definedName name="rong5" localSheetId="2">#REF!</definedName>
    <definedName name="rong5" localSheetId="0">#REF!</definedName>
    <definedName name="rong5">#REF!</definedName>
    <definedName name="rong6" localSheetId="1">#REF!</definedName>
    <definedName name="rong6" localSheetId="2">#REF!</definedName>
    <definedName name="rong6" localSheetId="0">#REF!</definedName>
    <definedName name="rong6">#REF!</definedName>
    <definedName name="san" localSheetId="1">#REF!</definedName>
    <definedName name="san" localSheetId="2">#REF!</definedName>
    <definedName name="san" localSheetId="0">#REF!</definedName>
    <definedName name="san">#REF!</definedName>
    <definedName name="slg" localSheetId="1">#REF!</definedName>
    <definedName name="slg" localSheetId="2">#REF!</definedName>
    <definedName name="slg" localSheetId="0">#REF!</definedName>
    <definedName name="slg">#REF!</definedName>
    <definedName name="tenck" localSheetId="1">#REF!</definedName>
    <definedName name="tenck" localSheetId="2">#REF!</definedName>
    <definedName name="tenck" localSheetId="0">#REF!</definedName>
    <definedName name="tenck">#REF!</definedName>
    <definedName name="thang" localSheetId="1">#REF!</definedName>
    <definedName name="thang" localSheetId="2">#REF!</definedName>
    <definedName name="thang" localSheetId="0">#REF!</definedName>
    <definedName name="thang">#REF!</definedName>
    <definedName name="thanhtien" localSheetId="1">#REF!</definedName>
    <definedName name="thanhtien" localSheetId="2">#REF!</definedName>
    <definedName name="thanhtien" localSheetId="0">#REF!</definedName>
    <definedName name="thanhtien">#REF!</definedName>
    <definedName name="thepban" localSheetId="1">#REF!</definedName>
    <definedName name="thepban" localSheetId="2">#REF!</definedName>
    <definedName name="thepban" localSheetId="0">#REF!</definedName>
    <definedName name="thepban">#REF!</definedName>
    <definedName name="thetichck" localSheetId="1">#REF!</definedName>
    <definedName name="thetichck" localSheetId="2">#REF!</definedName>
    <definedName name="thetichck" localSheetId="0">#REF!</definedName>
    <definedName name="thetichck">#REF!</definedName>
    <definedName name="thtich1" localSheetId="1">#REF!</definedName>
    <definedName name="thtich1" localSheetId="2">#REF!</definedName>
    <definedName name="thtich1" localSheetId="0">#REF!</definedName>
    <definedName name="thtich1">#REF!</definedName>
    <definedName name="thtich2" localSheetId="1">#REF!</definedName>
    <definedName name="thtich2" localSheetId="2">#REF!</definedName>
    <definedName name="thtich2" localSheetId="0">#REF!</definedName>
    <definedName name="thtich2">#REF!</definedName>
    <definedName name="thtich3" localSheetId="1">#REF!</definedName>
    <definedName name="thtich3" localSheetId="2">#REF!</definedName>
    <definedName name="thtich3" localSheetId="0">#REF!</definedName>
    <definedName name="thtich3">#REF!</definedName>
    <definedName name="thtich4" localSheetId="1">#REF!</definedName>
    <definedName name="thtich4" localSheetId="2">#REF!</definedName>
    <definedName name="thtich4" localSheetId="0">#REF!</definedName>
    <definedName name="thtich4">#REF!</definedName>
    <definedName name="thtich5" localSheetId="1">#REF!</definedName>
    <definedName name="thtich5" localSheetId="2">#REF!</definedName>
    <definedName name="thtich5" localSheetId="0">#REF!</definedName>
    <definedName name="thtich5">#REF!</definedName>
    <definedName name="thtich6" localSheetId="1">#REF!</definedName>
    <definedName name="thtich6" localSheetId="2">#REF!</definedName>
    <definedName name="thtich6" localSheetId="0">#REF!</definedName>
    <definedName name="thtich6">#REF!</definedName>
    <definedName name="tongbt" localSheetId="1">#REF!</definedName>
    <definedName name="tongbt" localSheetId="2">#REF!</definedName>
    <definedName name="tongbt" localSheetId="0">#REF!</definedName>
    <definedName name="tongbt">#REF!</definedName>
    <definedName name="tongcong" localSheetId="1">#REF!</definedName>
    <definedName name="tongcong" localSheetId="2">#REF!</definedName>
    <definedName name="tongcong" localSheetId="0">#REF!</definedName>
    <definedName name="tongcong">#REF!</definedName>
    <definedName name="tongdientich" localSheetId="1">#REF!</definedName>
    <definedName name="tongdientich" localSheetId="2">#REF!</definedName>
    <definedName name="tongdientich" localSheetId="0">#REF!</definedName>
    <definedName name="tongdientich">#REF!</definedName>
    <definedName name="tongthep" localSheetId="1">#REF!</definedName>
    <definedName name="tongthep" localSheetId="2">#REF!</definedName>
    <definedName name="tongthep" localSheetId="0">#REF!</definedName>
    <definedName name="tongthep">#REF!</definedName>
    <definedName name="tongthetich" localSheetId="1">#REF!</definedName>
    <definedName name="tongthetich" localSheetId="2">#REF!</definedName>
    <definedName name="tongthetich" localSheetId="0">#REF!</definedName>
    <definedName name="tongthetich">#REF!</definedName>
  </definedNames>
  <calcPr calcId="144525" fullCalcOnLoad="1"/>
</workbook>
</file>

<file path=xl/calcChain.xml><?xml version="1.0" encoding="utf-8"?>
<calcChain xmlns="http://schemas.openxmlformats.org/spreadsheetml/2006/main">
  <c r="J12" i="4" l="1"/>
  <c r="J11" i="4" s="1"/>
  <c r="J10" i="4" s="1"/>
  <c r="K12" i="4"/>
  <c r="K11" i="4" s="1"/>
  <c r="L12" i="4"/>
  <c r="L11" i="4" s="1"/>
  <c r="M12" i="4"/>
  <c r="M11" i="4" s="1"/>
  <c r="M10" i="4" s="1"/>
  <c r="I13" i="4"/>
  <c r="D13" i="4" s="1"/>
  <c r="D12" i="4" s="1"/>
  <c r="A14" i="4"/>
  <c r="D15" i="4"/>
  <c r="E15" i="4" s="1"/>
  <c r="I15" i="4"/>
  <c r="I11" i="4" s="1"/>
  <c r="I10" i="4" s="1"/>
  <c r="J15" i="4"/>
  <c r="K15" i="4"/>
  <c r="L15" i="4"/>
  <c r="M15" i="4"/>
  <c r="A16" i="4"/>
  <c r="A18" i="4" s="1"/>
  <c r="A21" i="4" s="1"/>
  <c r="A23" i="4" s="1"/>
  <c r="A24" i="4" s="1"/>
  <c r="A27" i="4" s="1"/>
  <c r="A28" i="4" s="1"/>
  <c r="A30" i="4" s="1"/>
  <c r="A32" i="4" s="1"/>
  <c r="A35" i="4" s="1"/>
  <c r="A37" i="4" s="1"/>
  <c r="A39" i="4" s="1"/>
  <c r="A40" i="4" s="1"/>
  <c r="A41" i="4" s="1"/>
  <c r="E16" i="4"/>
  <c r="K17" i="4"/>
  <c r="L17" i="4"/>
  <c r="M17" i="4"/>
  <c r="J18" i="4"/>
  <c r="I18" i="4"/>
  <c r="D18" i="4" s="1"/>
  <c r="D20" i="4"/>
  <c r="D19" i="4" s="1"/>
  <c r="I20" i="4"/>
  <c r="I19" i="4"/>
  <c r="J20" i="4"/>
  <c r="J19" i="4" s="1"/>
  <c r="K20" i="4"/>
  <c r="K19" i="4" s="1"/>
  <c r="L20" i="4"/>
  <c r="E20" i="4" s="1"/>
  <c r="M20" i="4"/>
  <c r="M19" i="4" s="1"/>
  <c r="E21" i="4"/>
  <c r="D22" i="4"/>
  <c r="E22" i="4" s="1"/>
  <c r="I22" i="4"/>
  <c r="J22" i="4"/>
  <c r="K22" i="4"/>
  <c r="L22" i="4"/>
  <c r="M22" i="4"/>
  <c r="E23" i="4"/>
  <c r="E24" i="4"/>
  <c r="H25" i="4"/>
  <c r="D26" i="4"/>
  <c r="E26" i="4"/>
  <c r="I26" i="4"/>
  <c r="I25" i="4" s="1"/>
  <c r="J26" i="4"/>
  <c r="K26" i="4"/>
  <c r="K25" i="4" s="1"/>
  <c r="L26" i="4"/>
  <c r="M26" i="4"/>
  <c r="E27" i="4"/>
  <c r="D29" i="4"/>
  <c r="I29" i="4"/>
  <c r="J29" i="4"/>
  <c r="K29" i="4"/>
  <c r="L29" i="4"/>
  <c r="L25" i="4" s="1"/>
  <c r="M29" i="4"/>
  <c r="E30" i="4"/>
  <c r="D31" i="4"/>
  <c r="I31" i="4"/>
  <c r="E31" i="4" s="1"/>
  <c r="J31" i="4"/>
  <c r="J25" i="4" s="1"/>
  <c r="K31" i="4"/>
  <c r="L31" i="4"/>
  <c r="M31" i="4"/>
  <c r="E32" i="4"/>
  <c r="D34" i="4"/>
  <c r="E34" i="4" s="1"/>
  <c r="I34" i="4"/>
  <c r="J34" i="4"/>
  <c r="K34" i="4"/>
  <c r="L34" i="4"/>
  <c r="M34" i="4"/>
  <c r="E35" i="4"/>
  <c r="D36" i="4"/>
  <c r="E36" i="4" s="1"/>
  <c r="I36" i="4"/>
  <c r="J36" i="4"/>
  <c r="K36" i="4"/>
  <c r="L36" i="4"/>
  <c r="M36" i="4"/>
  <c r="AA36" i="4"/>
  <c r="E37" i="4"/>
  <c r="D38" i="4"/>
  <c r="E38" i="4" s="1"/>
  <c r="I38" i="4"/>
  <c r="J38" i="4"/>
  <c r="K38" i="4"/>
  <c r="L38" i="4"/>
  <c r="M38" i="4"/>
  <c r="M25" i="4" s="1"/>
  <c r="M9" i="4" s="1"/>
  <c r="E39" i="4"/>
  <c r="E40" i="4"/>
  <c r="E41" i="4"/>
  <c r="H12" i="8"/>
  <c r="H11" i="8" s="1"/>
  <c r="H10" i="8" s="1"/>
  <c r="H9" i="8" s="1"/>
  <c r="I12" i="8"/>
  <c r="I11" i="8" s="1"/>
  <c r="I10" i="8" s="1"/>
  <c r="I9" i="8" s="1"/>
  <c r="J12" i="8"/>
  <c r="K12" i="8"/>
  <c r="G13" i="8"/>
  <c r="G12" i="8" s="1"/>
  <c r="A14" i="8"/>
  <c r="I15" i="8"/>
  <c r="J15" i="8"/>
  <c r="K15" i="8"/>
  <c r="K11" i="8" s="1"/>
  <c r="K10" i="8" s="1"/>
  <c r="A16" i="8"/>
  <c r="A19" i="8" s="1"/>
  <c r="A22" i="8" s="1"/>
  <c r="A24" i="8" s="1"/>
  <c r="A26" i="8" s="1"/>
  <c r="A28" i="8" s="1"/>
  <c r="A30" i="8" s="1"/>
  <c r="A32" i="8" s="1"/>
  <c r="A33" i="8" s="1"/>
  <c r="H16" i="8"/>
  <c r="G16" i="8" s="1"/>
  <c r="D18" i="8"/>
  <c r="D17" i="8"/>
  <c r="G18" i="8"/>
  <c r="G17" i="8" s="1"/>
  <c r="H18" i="8"/>
  <c r="H17" i="8"/>
  <c r="I18" i="8"/>
  <c r="I17" i="8" s="1"/>
  <c r="J18" i="8"/>
  <c r="J17" i="8"/>
  <c r="K18" i="8"/>
  <c r="K17" i="8" s="1"/>
  <c r="F20" i="8"/>
  <c r="D21" i="8"/>
  <c r="D20" i="8" s="1"/>
  <c r="G21" i="8"/>
  <c r="H21" i="8"/>
  <c r="I21" i="8"/>
  <c r="I20" i="8" s="1"/>
  <c r="J21" i="8"/>
  <c r="J20" i="8" s="1"/>
  <c r="K21" i="8"/>
  <c r="D23" i="8"/>
  <c r="G23" i="8"/>
  <c r="H23" i="8"/>
  <c r="I23" i="8"/>
  <c r="J23" i="8"/>
  <c r="K23" i="8"/>
  <c r="D25" i="8"/>
  <c r="G25" i="8"/>
  <c r="H25" i="8"/>
  <c r="I25" i="8"/>
  <c r="J25" i="8"/>
  <c r="K25" i="8"/>
  <c r="D27" i="8"/>
  <c r="G27" i="8"/>
  <c r="H27" i="8"/>
  <c r="I27" i="8"/>
  <c r="J27" i="8"/>
  <c r="K27" i="8"/>
  <c r="D29" i="8"/>
  <c r="G29" i="8"/>
  <c r="H29" i="8"/>
  <c r="I29" i="8"/>
  <c r="J29" i="8"/>
  <c r="K29" i="8"/>
  <c r="D31" i="8"/>
  <c r="G31" i="8"/>
  <c r="H31" i="8"/>
  <c r="I31" i="8"/>
  <c r="J31" i="8"/>
  <c r="K31" i="8"/>
  <c r="J11" i="8"/>
  <c r="J10" i="8" s="1"/>
  <c r="J9" i="8" s="1"/>
  <c r="K20" i="8"/>
  <c r="K9" i="8"/>
  <c r="G20" i="8"/>
  <c r="H20" i="8"/>
  <c r="D13" i="8"/>
  <c r="D12" i="8" s="1"/>
  <c r="I17" i="4"/>
  <c r="D25" i="4"/>
  <c r="J17" i="4"/>
  <c r="I12" i="4"/>
  <c r="H15" i="8"/>
  <c r="I9" i="4" l="1"/>
  <c r="L10" i="4"/>
  <c r="L9" i="4" s="1"/>
  <c r="G15" i="8"/>
  <c r="D16" i="8"/>
  <c r="D15" i="8" s="1"/>
  <c r="D11" i="8" s="1"/>
  <c r="D10" i="8" s="1"/>
  <c r="D9" i="8" s="1"/>
  <c r="D11" i="4"/>
  <c r="E12" i="4"/>
  <c r="G11" i="8"/>
  <c r="G10" i="8" s="1"/>
  <c r="G9" i="8" s="1"/>
  <c r="E18" i="4"/>
  <c r="D17" i="4"/>
  <c r="E17" i="4" s="1"/>
  <c r="J9" i="4"/>
  <c r="K10" i="4"/>
  <c r="K9" i="4" s="1"/>
  <c r="L19" i="4"/>
  <c r="E19" i="4" s="1"/>
  <c r="E29" i="4"/>
  <c r="E25" i="4" s="1"/>
  <c r="D10" i="4" l="1"/>
  <c r="D9" i="4" s="1"/>
  <c r="E9" i="4" s="1"/>
  <c r="E11" i="4"/>
  <c r="E10" i="4" s="1"/>
</calcChain>
</file>

<file path=xl/sharedStrings.xml><?xml version="1.0" encoding="utf-8"?>
<sst xmlns="http://schemas.openxmlformats.org/spreadsheetml/2006/main" count="1093" uniqueCount="668">
  <si>
    <r>
      <rPr>
        <b/>
        <sz val="11"/>
        <color indexed="8"/>
        <rFont val="Times New Roman"/>
        <family val="1"/>
      </rPr>
      <t xml:space="preserve">DANH MỤC CÔNG TRÌNH, DỰ ÁN CẦN THU HỒI, CHUYỂN MỤC ĐÍCH SỬ DỤNG ĐẤT TRỒNG LÚA </t>
    </r>
    <r>
      <rPr>
        <b/>
        <sz val="11"/>
        <color indexed="10"/>
        <rFont val="Times New Roman"/>
        <family val="1"/>
      </rPr>
      <t>BỔ SUNG</t>
    </r>
    <r>
      <rPr>
        <b/>
        <sz val="11"/>
        <color indexed="8"/>
        <rFont val="Times New Roman"/>
        <family val="1"/>
      </rPr>
      <t xml:space="preserve"> TRONG NĂM 20…..</t>
    </r>
  </si>
  <si>
    <t>TRÊN ĐỊA BÀN TỈNH VĨNH LONG</t>
  </si>
  <si>
    <t>DANH MỤC CÔNG TRÌNH DỰ ÁN THỰC HIỆN TRONG NĂM 20…..</t>
  </si>
  <si>
    <t xml:space="preserve"> CỦA TỈNH VĨNH LONG</t>
  </si>
  <si>
    <t xml:space="preserve"> (Đính kèm theo Tờ trình số            /TTr-STNMT, ngày      tháng      năm 20       của Sở Tài nguyên và Môi trường tỉnh Vĩnh Long)</t>
  </si>
  <si>
    <t xml:space="preserve"> (Ban hành kèm tờ trình số           /TTr-UBND, ngày       tháng       năm 20        của Ủy ban nhân dân tỉnh Vĩnh Long)</t>
  </si>
  <si>
    <t xml:space="preserve"> (Ban hành kèm theo Nghị quyết số           /NQ-HĐND, ngày       tháng       năm 20        của Hội đồng nhân dân tỉnh Vĩnh Long)</t>
  </si>
  <si>
    <t>A</t>
  </si>
  <si>
    <t>CÔNG TRÌNH, DỰ ÁN DO HĐND TỈNH CHẤP THUẬN</t>
  </si>
  <si>
    <t>A1</t>
  </si>
  <si>
    <t>CÔNG TRÌNH, DỰ ÁN CẤP TỈNH</t>
  </si>
  <si>
    <t>A2</t>
  </si>
  <si>
    <t>CÔNG TRÌNH, DỰ ÁN CẤP HUYỆN</t>
  </si>
  <si>
    <t>B</t>
  </si>
  <si>
    <t>NHU CẦU CHUYỂN MỤC ĐÍCH ĐẤT TRỒNG LÚA CỦA TỔ CHỨC,  HỘ GIA ĐÌNH, CÁ NHÂN</t>
  </si>
  <si>
    <t>CÔNG TRÌNH, DỰ ÁN MỤC ĐÍCH QUỐC PHÒNG, AN NINH</t>
  </si>
  <si>
    <t>AN-QP</t>
  </si>
  <si>
    <t>CÔNG TRÌNH, DỰ ÁN DO THỦ TƯỚNG CHÍNH PHỦ CHẤP THUẬN</t>
  </si>
  <si>
    <t>TTg</t>
  </si>
  <si>
    <t>C</t>
  </si>
  <si>
    <t>C.1</t>
  </si>
  <si>
    <t>HDND-T</t>
  </si>
  <si>
    <t>THÔNG TƯ 29</t>
  </si>
  <si>
    <t>C.2</t>
  </si>
  <si>
    <t>HDND-H</t>
  </si>
  <si>
    <t>D</t>
  </si>
  <si>
    <t>NHU CẦU CHUYỂN MỤC ĐÍCH ĐẤT TRỒNG LÚA CỦA TỔ CHỨC, HỘ GIA ĐÌNH, CÁ NHÂN</t>
  </si>
  <si>
    <t>D.1</t>
  </si>
  <si>
    <t>NHU CẦU CHUYỂN MỤC ĐÍCH ĐẤT TRỒNG LÚA CỦA TỔ CHỨC</t>
  </si>
  <si>
    <t>CMD-TC</t>
  </si>
  <si>
    <t>D.2</t>
  </si>
  <si>
    <t>NHU CẦU CHUYỂN MỤC ĐÍCH ĐẤT TRỒNG LÚA CỦA HỘ GIA ĐÌNH, CÁ NHÂN</t>
  </si>
  <si>
    <t>CMD-CN</t>
  </si>
  <si>
    <t>E</t>
  </si>
  <si>
    <t>CÔNG TRÌNH, DỰ ÁN KHÁC</t>
  </si>
  <si>
    <t>KHAC</t>
  </si>
  <si>
    <t>F</t>
  </si>
  <si>
    <t>NHU CẦU CHUYỂN MỤC ĐÍCH ĐẤT CỦA TỔ CHỨC, HỘ GIA ĐÌNH, CÁ NHÂN</t>
  </si>
  <si>
    <t>HGD-CN</t>
  </si>
  <si>
    <t>LOẠI ĐẤT_QHKH</t>
  </si>
  <si>
    <t>Hòa Bình</t>
  </si>
  <si>
    <t>HBI</t>
  </si>
  <si>
    <t>Đất nông nghiệp</t>
  </si>
  <si>
    <t>NNP</t>
  </si>
  <si>
    <t>Hựu Thành</t>
  </si>
  <si>
    <t>HUT</t>
  </si>
  <si>
    <t>Đất trồng lúa</t>
  </si>
  <si>
    <t>LUA</t>
  </si>
  <si>
    <t>Lục Sỹ Thành</t>
  </si>
  <si>
    <t>LST</t>
  </si>
  <si>
    <t>Trong đó: Đất chuyên trồng lúa nước</t>
  </si>
  <si>
    <t>LUC</t>
  </si>
  <si>
    <t>Nhơn Bình</t>
  </si>
  <si>
    <t>NBI</t>
  </si>
  <si>
    <t>Đất trồng cây hàng năm khác</t>
  </si>
  <si>
    <t>HNK</t>
  </si>
  <si>
    <t>Phú Thành</t>
  </si>
  <si>
    <t>PTH</t>
  </si>
  <si>
    <t>Đất trồng cây lâu năm</t>
  </si>
  <si>
    <t>CLN</t>
  </si>
  <si>
    <t>Tân Mỹ</t>
  </si>
  <si>
    <t>TAM</t>
  </si>
  <si>
    <t>Đất rừng phòng hộ</t>
  </si>
  <si>
    <t>RPH</t>
  </si>
  <si>
    <t>Thiện Mỹ</t>
  </si>
  <si>
    <t>THM</t>
  </si>
  <si>
    <t>Đất rừng đặc dụng</t>
  </si>
  <si>
    <t>RDD</t>
  </si>
  <si>
    <t>Thới Hòa</t>
  </si>
  <si>
    <t>THO</t>
  </si>
  <si>
    <t>Đất rừng sản xuất</t>
  </si>
  <si>
    <t>RSX</t>
  </si>
  <si>
    <t>Thuận Thới</t>
  </si>
  <si>
    <t>TTH</t>
  </si>
  <si>
    <t>Đất nuôi trồng thuỷ sản</t>
  </si>
  <si>
    <t>NTS</t>
  </si>
  <si>
    <t>Tích Thiện</t>
  </si>
  <si>
    <t>TIT</t>
  </si>
  <si>
    <t>Đất làm muối</t>
  </si>
  <si>
    <t>LMU</t>
  </si>
  <si>
    <t>Trà Côn</t>
  </si>
  <si>
    <t>TCO</t>
  </si>
  <si>
    <t>Đất nông nghiệp khác</t>
  </si>
  <si>
    <t>NKH</t>
  </si>
  <si>
    <t>Vĩnh Xuân</t>
  </si>
  <si>
    <t>VXU</t>
  </si>
  <si>
    <t>Đất phi nông nghiệp</t>
  </si>
  <si>
    <t>PNN</t>
  </si>
  <si>
    <t>Xuân Hiệp</t>
  </si>
  <si>
    <t>XHI</t>
  </si>
  <si>
    <t>Đất quốc phòng</t>
  </si>
  <si>
    <t>CQP</t>
  </si>
  <si>
    <t>Thị trấn Trà Ôn</t>
  </si>
  <si>
    <t>TTO</t>
  </si>
  <si>
    <t>Đất an ninh</t>
  </si>
  <si>
    <t>CAN</t>
  </si>
  <si>
    <t>Đất khu công nghiệp</t>
  </si>
  <si>
    <t>SKK</t>
  </si>
  <si>
    <t>TP Vĩnh Long</t>
  </si>
  <si>
    <t>Đất khu chế xuất</t>
  </si>
  <si>
    <t>SKT</t>
  </si>
  <si>
    <t>TX Bình Minh</t>
  </si>
  <si>
    <t>Đất cụm công nghiệp</t>
  </si>
  <si>
    <t>SKN</t>
  </si>
  <si>
    <t>Long Hồ</t>
  </si>
  <si>
    <t>Đất thương mại, dịch vụ</t>
  </si>
  <si>
    <t>TMD</t>
  </si>
  <si>
    <t>Mang Thít</t>
  </si>
  <si>
    <t>Đất cơ sở sản xuất phi nông nghiệp</t>
  </si>
  <si>
    <t>SKC</t>
  </si>
  <si>
    <t>Vũng Liêm</t>
  </si>
  <si>
    <t>Đất sử dụng cho hoạt động khoáng sản</t>
  </si>
  <si>
    <t>SKS</t>
  </si>
  <si>
    <t>Tam Bình</t>
  </si>
  <si>
    <t>Đất phát triển hạ tầng cấp quốc gia, cấp tỉnh, cấp huyện, cấp xã</t>
  </si>
  <si>
    <t>DHT</t>
  </si>
  <si>
    <t>Bình Tân</t>
  </si>
  <si>
    <t xml:space="preserve"> Đất giao thông</t>
  </si>
  <si>
    <t>DGT</t>
  </si>
  <si>
    <t>Trà Ôn</t>
  </si>
  <si>
    <t xml:space="preserve"> Đất thủy lợi</t>
  </si>
  <si>
    <t>DTL</t>
  </si>
  <si>
    <t xml:space="preserve"> Đất công trình năng lượng</t>
  </si>
  <si>
    <t>DNL</t>
  </si>
  <si>
    <t xml:space="preserve"> Đất CT bưu chính, viễn thông</t>
  </si>
  <si>
    <t>DBV</t>
  </si>
  <si>
    <t xml:space="preserve"> Đất xây dựng cơ sở văn hóa</t>
  </si>
  <si>
    <t>DVH</t>
  </si>
  <si>
    <t xml:space="preserve"> Đất xây dựng cơ sở y tế</t>
  </si>
  <si>
    <t>DYT</t>
  </si>
  <si>
    <t xml:space="preserve"> Đất xây dựng cơ sở giáo dục, đào tạo</t>
  </si>
  <si>
    <t>DGD</t>
  </si>
  <si>
    <t xml:space="preserve"> Đất xây dựng cơ sở thể dục, thể thao</t>
  </si>
  <si>
    <t>DTT</t>
  </si>
  <si>
    <t xml:space="preserve"> Đất xây dựng cơ sở nghiên cứu khoa học</t>
  </si>
  <si>
    <t>DKH</t>
  </si>
  <si>
    <t xml:space="preserve"> Đất xây dựng cơ sở dịch vụ xã hội</t>
  </si>
  <si>
    <t>DXH</t>
  </si>
  <si>
    <t xml:space="preserve"> Đất chợ</t>
  </si>
  <si>
    <t>DCH</t>
  </si>
  <si>
    <t>Đất có di tích lịch sử - văn hóa</t>
  </si>
  <si>
    <t>DDT</t>
  </si>
  <si>
    <t>Đất danh lam thắng cảnh</t>
  </si>
  <si>
    <t>DDL</t>
  </si>
  <si>
    <t>Đất bãi thải, xử lý chất thải</t>
  </si>
  <si>
    <t>DRA</t>
  </si>
  <si>
    <t>Đất ở tại nông thôn</t>
  </si>
  <si>
    <t>ONT</t>
  </si>
  <si>
    <t>Đất ở tại đô thị</t>
  </si>
  <si>
    <t>ODT</t>
  </si>
  <si>
    <t>Đất xây dựng trụ sở cơ quan</t>
  </si>
  <si>
    <t>TSC</t>
  </si>
  <si>
    <t>Đất xây dựng trụ sở của tổ chức sự nghiệp</t>
  </si>
  <si>
    <t>DTS</t>
  </si>
  <si>
    <t>Đất xây dựng cơ sở ngoại giao</t>
  </si>
  <si>
    <t>DNG</t>
  </si>
  <si>
    <t>Đất cơ sở tôn giáo</t>
  </si>
  <si>
    <t>TON</t>
  </si>
  <si>
    <t>Đất làm nghĩa trang, nghĩa địa, nhà tang lễ, nhà hỏa táng</t>
  </si>
  <si>
    <t>NTD</t>
  </si>
  <si>
    <t>Đất sản xuất vật liệu xây dựng, làm đồ gốm</t>
  </si>
  <si>
    <t>SKX</t>
  </si>
  <si>
    <t>Đất sinh hoạt cộng đồng</t>
  </si>
  <si>
    <t>DSH</t>
  </si>
  <si>
    <t>Đất khu vui chơi, giải trí công cộng</t>
  </si>
  <si>
    <t>DKV</t>
  </si>
  <si>
    <t>Đất cơ sở tín ngưỡng</t>
  </si>
  <si>
    <t>TIN</t>
  </si>
  <si>
    <t>Đất sông, ngòi, kênh, rạch, suối</t>
  </si>
  <si>
    <t>SON</t>
  </si>
  <si>
    <t>Đất có mặt nước chuyên dùng</t>
  </si>
  <si>
    <t>MNC</t>
  </si>
  <si>
    <t>Đất phi nông nghiệp khác</t>
  </si>
  <si>
    <t>PNK</t>
  </si>
  <si>
    <t>Đất chưa sử dụng</t>
  </si>
  <si>
    <t>CSD</t>
  </si>
  <si>
    <t>zlua</t>
  </si>
  <si>
    <t>Đất khu công nghệ cao*</t>
  </si>
  <si>
    <t>KCN</t>
  </si>
  <si>
    <t>Đất khu kinh tế*</t>
  </si>
  <si>
    <t>KKT</t>
  </si>
  <si>
    <t>Đất đô thị*</t>
  </si>
  <si>
    <t>KDT</t>
  </si>
  <si>
    <t>KHU CHỨC NĂNG</t>
  </si>
  <si>
    <t>Khu vực chuyên trồng lúa nước</t>
  </si>
  <si>
    <t>KVL</t>
  </si>
  <si>
    <t>Khu vực chuyên trồng cây công nghiệp lâu năm</t>
  </si>
  <si>
    <t>KVN</t>
  </si>
  <si>
    <t>Khu vực rừng phòng hộ</t>
  </si>
  <si>
    <t>KPH</t>
  </si>
  <si>
    <t>Khu vực rừng đặc dụng</t>
  </si>
  <si>
    <t>KDD</t>
  </si>
  <si>
    <t>Khu vực rừng sản xuất</t>
  </si>
  <si>
    <t>KSX</t>
  </si>
  <si>
    <t>Khu vực công nghiệp, cụm công nghiệp</t>
  </si>
  <si>
    <t>KKN</t>
  </si>
  <si>
    <t>Khu đô thị - thương mại - dịch vụ</t>
  </si>
  <si>
    <t>KDV</t>
  </si>
  <si>
    <t>Khu du lịch</t>
  </si>
  <si>
    <t>KDL</t>
  </si>
  <si>
    <t>Khu ở, làng nghề, sản xuất phi nông nghiệp nông thôn</t>
  </si>
  <si>
    <t>KON</t>
  </si>
  <si>
    <t>Thành phố Vĩnh Long</t>
  </si>
  <si>
    <t>zLUA</t>
  </si>
  <si>
    <t>Các xã phường</t>
  </si>
  <si>
    <t>Phòng TN&amp;MT</t>
  </si>
  <si>
    <t>Thị xã Bình Minh</t>
  </si>
  <si>
    <t xml:space="preserve">Các xã, phường </t>
  </si>
  <si>
    <t>Huyện Long Hồ</t>
  </si>
  <si>
    <t>Các xã, thị trấn</t>
  </si>
  <si>
    <t>Huyện Mang Thít</t>
  </si>
  <si>
    <t>Huyện Vũng Liêm</t>
  </si>
  <si>
    <t>Huyện Tam Bình</t>
  </si>
  <si>
    <t>Huyện Bình Tân</t>
  </si>
  <si>
    <t>Các xã</t>
  </si>
  <si>
    <t>Huyện Trà Ôn</t>
  </si>
  <si>
    <t>các xã, thị trấn</t>
  </si>
  <si>
    <t>TP</t>
  </si>
  <si>
    <t>THÀNH PHỐ VĨNH LONG</t>
  </si>
  <si>
    <t>1.1</t>
  </si>
  <si>
    <t>PH1</t>
  </si>
  <si>
    <t>Phường 1</t>
  </si>
  <si>
    <t>1.2</t>
  </si>
  <si>
    <t>PH2</t>
  </si>
  <si>
    <t>Phường 2</t>
  </si>
  <si>
    <t>1.3</t>
  </si>
  <si>
    <t>PH3</t>
  </si>
  <si>
    <t>Phường 3</t>
  </si>
  <si>
    <t>1.4</t>
  </si>
  <si>
    <t>PH4</t>
  </si>
  <si>
    <t>Phường 4</t>
  </si>
  <si>
    <t>1.5</t>
  </si>
  <si>
    <t>PH5</t>
  </si>
  <si>
    <t>Phường 5</t>
  </si>
  <si>
    <t>1.6</t>
  </si>
  <si>
    <t>PH8</t>
  </si>
  <si>
    <t>Phường 8</t>
  </si>
  <si>
    <t>1.7</t>
  </si>
  <si>
    <t>PH9</t>
  </si>
  <si>
    <t>Phường 9</t>
  </si>
  <si>
    <t>1.8</t>
  </si>
  <si>
    <t>TRA</t>
  </si>
  <si>
    <t>Xã Trường An</t>
  </si>
  <si>
    <t>1.9</t>
  </si>
  <si>
    <t>TNG</t>
  </si>
  <si>
    <t>Xã Tân Ngãi</t>
  </si>
  <si>
    <t>1.10</t>
  </si>
  <si>
    <t>HOA</t>
  </si>
  <si>
    <t>Xã Tân Hòa</t>
  </si>
  <si>
    <t>1.11</t>
  </si>
  <si>
    <t>HOI</t>
  </si>
  <si>
    <t>Xã Tân Hội</t>
  </si>
  <si>
    <t>LH</t>
  </si>
  <si>
    <t>HUYỆN LONG HỒ</t>
  </si>
  <si>
    <t>2.1</t>
  </si>
  <si>
    <t>LHT</t>
  </si>
  <si>
    <t>Thị Trấn Long Hồ</t>
  </si>
  <si>
    <t>2.2</t>
  </si>
  <si>
    <t>ABI</t>
  </si>
  <si>
    <t>Xã An Bình</t>
  </si>
  <si>
    <t>2.3</t>
  </si>
  <si>
    <t>BHP</t>
  </si>
  <si>
    <t>Xã Bình Hòa Phước</t>
  </si>
  <si>
    <t>2.4</t>
  </si>
  <si>
    <t>HON</t>
  </si>
  <si>
    <t>Xã Hòa Ninh</t>
  </si>
  <si>
    <t>2.5</t>
  </si>
  <si>
    <t>DFU</t>
  </si>
  <si>
    <t>Xã Đồng Phú</t>
  </si>
  <si>
    <t>2.6</t>
  </si>
  <si>
    <t>TDU</t>
  </si>
  <si>
    <t>Xã Thanh Đức</t>
  </si>
  <si>
    <t>2.7</t>
  </si>
  <si>
    <t>LOF</t>
  </si>
  <si>
    <t>Xã Long Phước</t>
  </si>
  <si>
    <t>2.8</t>
  </si>
  <si>
    <t>PHA</t>
  </si>
  <si>
    <t>Xã Phước Hậu</t>
  </si>
  <si>
    <t>2.9</t>
  </si>
  <si>
    <t>THA</t>
  </si>
  <si>
    <t>Xã Tân Hạnh</t>
  </si>
  <si>
    <t>2.10</t>
  </si>
  <si>
    <t>FUD</t>
  </si>
  <si>
    <t>Xã Phú Đức</t>
  </si>
  <si>
    <t>2.11</t>
  </si>
  <si>
    <t>LOA</t>
  </si>
  <si>
    <t>Xã Long An</t>
  </si>
  <si>
    <t>2.12</t>
  </si>
  <si>
    <t>LHO</t>
  </si>
  <si>
    <t>Xã Lộc Hòa</t>
  </si>
  <si>
    <t>2.13</t>
  </si>
  <si>
    <t>FQU</t>
  </si>
  <si>
    <t>Xã Phú Quới</t>
  </si>
  <si>
    <t>2.14</t>
  </si>
  <si>
    <t>HAF</t>
  </si>
  <si>
    <t>Xã Hòa Phú</t>
  </si>
  <si>
    <t>2.15</t>
  </si>
  <si>
    <t>TQU</t>
  </si>
  <si>
    <t>Xã Thạnh Quới</t>
  </si>
  <si>
    <t>MT</t>
  </si>
  <si>
    <t>HUYỆN MANG THÍT</t>
  </si>
  <si>
    <t>3.1</t>
  </si>
  <si>
    <t>CNT</t>
  </si>
  <si>
    <t>Thị trấn Cái Nhum</t>
  </si>
  <si>
    <t>3.2</t>
  </si>
  <si>
    <t>MAN</t>
  </si>
  <si>
    <t>Xã Mỹ An</t>
  </si>
  <si>
    <t>3.3</t>
  </si>
  <si>
    <t>MFC</t>
  </si>
  <si>
    <t>Xã Mỹ Phước</t>
  </si>
  <si>
    <t>3.4</t>
  </si>
  <si>
    <t>ANF</t>
  </si>
  <si>
    <t>Xã An Phước</t>
  </si>
  <si>
    <t>3.5</t>
  </si>
  <si>
    <t>Xã Chánh An</t>
  </si>
  <si>
    <t>3.6</t>
  </si>
  <si>
    <t>CHO</t>
  </si>
  <si>
    <t>Xã Chánh Hội</t>
  </si>
  <si>
    <t>Xoá</t>
  </si>
  <si>
    <t>3.7</t>
  </si>
  <si>
    <t>NFU</t>
  </si>
  <si>
    <t>Xã Nhơn Phú</t>
  </si>
  <si>
    <t>3.8</t>
  </si>
  <si>
    <t>HTI</t>
  </si>
  <si>
    <t>Xã Hòa Tịnh</t>
  </si>
  <si>
    <t>3.9</t>
  </si>
  <si>
    <t>LOM</t>
  </si>
  <si>
    <t>Xã Long Mỹ</t>
  </si>
  <si>
    <t>3.10</t>
  </si>
  <si>
    <t>BIF</t>
  </si>
  <si>
    <t>Xã Bình Phước</t>
  </si>
  <si>
    <t>3.11</t>
  </si>
  <si>
    <t>TLG</t>
  </si>
  <si>
    <t>Xã Tân Long</t>
  </si>
  <si>
    <t>3.12</t>
  </si>
  <si>
    <t>TAI</t>
  </si>
  <si>
    <t>Xã Tân An Hội</t>
  </si>
  <si>
    <t>3.13</t>
  </si>
  <si>
    <t>TLH</t>
  </si>
  <si>
    <t>Xã Tân Long Hội</t>
  </si>
  <si>
    <t>VL</t>
  </si>
  <si>
    <t>HUYỆN VŨNG LIÊM</t>
  </si>
  <si>
    <t>4.1</t>
  </si>
  <si>
    <t>TVL</t>
  </si>
  <si>
    <t>Thị trấn Vũng Liêm</t>
  </si>
  <si>
    <t>4.2</t>
  </si>
  <si>
    <t>TBI</t>
  </si>
  <si>
    <t>Xã Thanh Bình</t>
  </si>
  <si>
    <t>4.3</t>
  </si>
  <si>
    <t>QTH</t>
  </si>
  <si>
    <t>Xã Quới Thiện</t>
  </si>
  <si>
    <t>4.4</t>
  </si>
  <si>
    <t>QAN</t>
  </si>
  <si>
    <t>Xã Quới An</t>
  </si>
  <si>
    <t>4.5</t>
  </si>
  <si>
    <t>NVH</t>
  </si>
  <si>
    <t>Xã Trung Thành Tây</t>
  </si>
  <si>
    <t>4.6</t>
  </si>
  <si>
    <t>LVH</t>
  </si>
  <si>
    <t>Xã Trung Thành Đông</t>
  </si>
  <si>
    <t>4.7</t>
  </si>
  <si>
    <t>Xã Trung Thành</t>
  </si>
  <si>
    <t>4.8</t>
  </si>
  <si>
    <t>TRN</t>
  </si>
  <si>
    <t>Xã Trung Ngãi</t>
  </si>
  <si>
    <t>4.9</t>
  </si>
  <si>
    <t>NTC</t>
  </si>
  <si>
    <t>Xã Trung Nghĩa</t>
  </si>
  <si>
    <t>4.10</t>
  </si>
  <si>
    <t>LQP</t>
  </si>
  <si>
    <t>Xã Trung An</t>
  </si>
  <si>
    <t>4.11</t>
  </si>
  <si>
    <t>TGH</t>
  </si>
  <si>
    <t>Xã Trung Hiếu</t>
  </si>
  <si>
    <t>4.12</t>
  </si>
  <si>
    <t>TRH</t>
  </si>
  <si>
    <t>Xã Trung Hiệp</t>
  </si>
  <si>
    <t>4.13</t>
  </si>
  <si>
    <t>TRC</t>
  </si>
  <si>
    <t>Xã Trung Chánh</t>
  </si>
  <si>
    <t>4.14</t>
  </si>
  <si>
    <t>TQR</t>
  </si>
  <si>
    <t>Xã Tân Quới Trung</t>
  </si>
  <si>
    <t>4.15</t>
  </si>
  <si>
    <t>TAL</t>
  </si>
  <si>
    <t>Xã Tân An Luông</t>
  </si>
  <si>
    <t>4.16</t>
  </si>
  <si>
    <t>HPH</t>
  </si>
  <si>
    <t>Xã Hiếu Phụng</t>
  </si>
  <si>
    <t>4.17</t>
  </si>
  <si>
    <t>HTN</t>
  </si>
  <si>
    <t>Xã Hiếu Thuận</t>
  </si>
  <si>
    <t>4.18</t>
  </si>
  <si>
    <t>HNH</t>
  </si>
  <si>
    <t>Xã Hiếu Nhơn</t>
  </si>
  <si>
    <t>4.19</t>
  </si>
  <si>
    <t>HTH</t>
  </si>
  <si>
    <t>Xã Hiếu Thành</t>
  </si>
  <si>
    <t>4.20</t>
  </si>
  <si>
    <t>HNG</t>
  </si>
  <si>
    <t>Xã Hiếu Nghĩa</t>
  </si>
  <si>
    <t>TB</t>
  </si>
  <si>
    <t>HUYỆN TAM BÌNH</t>
  </si>
  <si>
    <t>5.1</t>
  </si>
  <si>
    <t>TBT</t>
  </si>
  <si>
    <t>Thị trấn Tam Bình</t>
  </si>
  <si>
    <t>5.2</t>
  </si>
  <si>
    <t>NTU</t>
  </si>
  <si>
    <t>Xã Ngãi Tứ</t>
  </si>
  <si>
    <t>5.3</t>
  </si>
  <si>
    <t>BNI</t>
  </si>
  <si>
    <t>Xã Bình Ninh</t>
  </si>
  <si>
    <t>5.4</t>
  </si>
  <si>
    <t>LMY</t>
  </si>
  <si>
    <t>Xã Loan Mỹ</t>
  </si>
  <si>
    <t>5.5</t>
  </si>
  <si>
    <t>TFU</t>
  </si>
  <si>
    <t>Xã Tân Phú</t>
  </si>
  <si>
    <t>5.6</t>
  </si>
  <si>
    <t>LFU</t>
  </si>
  <si>
    <t>Xã Long Phú</t>
  </si>
  <si>
    <t>5.7</t>
  </si>
  <si>
    <t>MTT</t>
  </si>
  <si>
    <t>Xã Mỹ Thạnh Trung</t>
  </si>
  <si>
    <t>5.8</t>
  </si>
  <si>
    <t>TUL</t>
  </si>
  <si>
    <t>Xã Tường Lộc</t>
  </si>
  <si>
    <t>5.9</t>
  </si>
  <si>
    <t>HLC</t>
  </si>
  <si>
    <t>Xã Hòa Lộc</t>
  </si>
  <si>
    <t>5.10</t>
  </si>
  <si>
    <t>HHI</t>
  </si>
  <si>
    <t>Xã Hòa Hiệp</t>
  </si>
  <si>
    <t>5.11</t>
  </si>
  <si>
    <t>HTA</t>
  </si>
  <si>
    <t>Xã Hòa Thạnh</t>
  </si>
  <si>
    <t>5.12</t>
  </si>
  <si>
    <t>MLO</t>
  </si>
  <si>
    <t>Xã Mỹ Lộc</t>
  </si>
  <si>
    <t>5.13</t>
  </si>
  <si>
    <t>HLO</t>
  </si>
  <si>
    <t>Xã Hậu Lộc</t>
  </si>
  <si>
    <t>5.14</t>
  </si>
  <si>
    <t>TLC</t>
  </si>
  <si>
    <t>Xã Tân Lộc</t>
  </si>
  <si>
    <t>5.15</t>
  </si>
  <si>
    <t>FLC</t>
  </si>
  <si>
    <t>Xã Phú Lộc</t>
  </si>
  <si>
    <t>5.16</t>
  </si>
  <si>
    <t>SFU</t>
  </si>
  <si>
    <t>Xã Song Phú</t>
  </si>
  <si>
    <t>5.17</t>
  </si>
  <si>
    <t>FTI</t>
  </si>
  <si>
    <t>Xã Phú Thịnh</t>
  </si>
  <si>
    <t>TO</t>
  </si>
  <si>
    <t>HUYỆN TRÀ ÔN</t>
  </si>
  <si>
    <t>6.1</t>
  </si>
  <si>
    <t>6.2</t>
  </si>
  <si>
    <t>FTH</t>
  </si>
  <si>
    <t>Xã Phú Thành</t>
  </si>
  <si>
    <t>6.3</t>
  </si>
  <si>
    <t>Xã Lục Sĩ Thành</t>
  </si>
  <si>
    <t>6.4</t>
  </si>
  <si>
    <t>TMY</t>
  </si>
  <si>
    <t>Xã Thiện Mỹ</t>
  </si>
  <si>
    <t>6.5</t>
  </si>
  <si>
    <t>Xã Tân Mỹ</t>
  </si>
  <si>
    <t>6.6</t>
  </si>
  <si>
    <t>Xã Tích Thiện</t>
  </si>
  <si>
    <t>6.7</t>
  </si>
  <si>
    <t>Xã Vĩnh Xuân</t>
  </si>
  <si>
    <t>6.8</t>
  </si>
  <si>
    <t>THT</t>
  </si>
  <si>
    <t>Xã Thuận Thới</t>
  </si>
  <si>
    <t>6.9</t>
  </si>
  <si>
    <t>Xã Hựu Thành</t>
  </si>
  <si>
    <t>6.10</t>
  </si>
  <si>
    <t>THH</t>
  </si>
  <si>
    <t>Xã Thới Hòa</t>
  </si>
  <si>
    <t>6.11</t>
  </si>
  <si>
    <t>Xã Trà Côn</t>
  </si>
  <si>
    <t>6.12</t>
  </si>
  <si>
    <t>Xã Nhơn Bình</t>
  </si>
  <si>
    <t>6.13</t>
  </si>
  <si>
    <t>HOB</t>
  </si>
  <si>
    <t>Xã Hòa Bình</t>
  </si>
  <si>
    <t>6.14</t>
  </si>
  <si>
    <t>Xã Xuân Hiệp</t>
  </si>
  <si>
    <t>BM</t>
  </si>
  <si>
    <t>THỊ XÃ BÌNH MINH</t>
  </si>
  <si>
    <t>7.1</t>
  </si>
  <si>
    <t>PCV</t>
  </si>
  <si>
    <t>Phường Cái Vồn</t>
  </si>
  <si>
    <t>7.2</t>
  </si>
  <si>
    <t>PTP</t>
  </si>
  <si>
    <t>Phường Thành Phước</t>
  </si>
  <si>
    <t>7.3</t>
  </si>
  <si>
    <t>PDT</t>
  </si>
  <si>
    <t>Phường Đông Thuận</t>
  </si>
  <si>
    <t>7.4</t>
  </si>
  <si>
    <t>THU</t>
  </si>
  <si>
    <t>Xã Thuận An</t>
  </si>
  <si>
    <t>7.5</t>
  </si>
  <si>
    <t>MHT</t>
  </si>
  <si>
    <t>Xã Mỹ Hòa</t>
  </si>
  <si>
    <t>7.6</t>
  </si>
  <si>
    <t>DBI</t>
  </si>
  <si>
    <t>Xã Đông Bình</t>
  </si>
  <si>
    <t>7.7</t>
  </si>
  <si>
    <t>DOT</t>
  </si>
  <si>
    <t>Xã Đông Thành</t>
  </si>
  <si>
    <t>7.8</t>
  </si>
  <si>
    <t>DTA</t>
  </si>
  <si>
    <t>Xã Đông Thạnh</t>
  </si>
  <si>
    <t>BT</t>
  </si>
  <si>
    <t>HUYỆN BÌNH TÂN</t>
  </si>
  <si>
    <t>8.1</t>
  </si>
  <si>
    <t>TDO</t>
  </si>
  <si>
    <t>Xã Thành Đông</t>
  </si>
  <si>
    <t>8.2</t>
  </si>
  <si>
    <t>TLO</t>
  </si>
  <si>
    <t>Xã Thành Lợi</t>
  </si>
  <si>
    <t>8.3</t>
  </si>
  <si>
    <t>TAQ</t>
  </si>
  <si>
    <t>Xã Tân Quới</t>
  </si>
  <si>
    <t>8.4</t>
  </si>
  <si>
    <t>MYT</t>
  </si>
  <si>
    <t>Xã Mỹ Thuận</t>
  </si>
  <si>
    <t>8.5</t>
  </si>
  <si>
    <t>NVT</t>
  </si>
  <si>
    <t>Xã Nguyễn Văn Thảnh</t>
  </si>
  <si>
    <t>8.6</t>
  </si>
  <si>
    <t>TTR</t>
  </si>
  <si>
    <t>Xã Thành Trung</t>
  </si>
  <si>
    <t>8.7</t>
  </si>
  <si>
    <t>TAT</t>
  </si>
  <si>
    <t>Xã Tân Thành</t>
  </si>
  <si>
    <t>8.8</t>
  </si>
  <si>
    <t>TAB</t>
  </si>
  <si>
    <t>Xã Tân Bình</t>
  </si>
  <si>
    <t>8.9</t>
  </si>
  <si>
    <t>TLU</t>
  </si>
  <si>
    <t>Xã Tân Lược</t>
  </si>
  <si>
    <t>8.10</t>
  </si>
  <si>
    <t>TTA</t>
  </si>
  <si>
    <t>Xã Tân An Thạnh</t>
  </si>
  <si>
    <t>8.11</t>
  </si>
  <si>
    <t>TAH</t>
  </si>
  <si>
    <t>Xã Tân Hưng</t>
  </si>
  <si>
    <t>DANH MỤC CÔNG TRÌNH, DỰ ÁN BỔ SUNG KẾ HOẠCH SỬ DỤNG ĐẤT NĂM 2020</t>
  </si>
  <si>
    <t>HUYỆN TRÀ ÔN - TỈNH VĨNH LONG</t>
  </si>
  <si>
    <t>(Kèm theo Tờ trình số          /TTr-UBND, ngày    tháng     năm 2020 của Uỷ ban nhân dân huyện Trà Ôn)</t>
  </si>
  <si>
    <t>STT</t>
  </si>
  <si>
    <t>Chỉ tiêu sử dụng đất</t>
  </si>
  <si>
    <t>Mã loại đất</t>
  </si>
  <si>
    <r>
      <t>Diện tích
sử dụng
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</si>
  <si>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Xóa</t>
  </si>
  <si>
    <t>Địa điểm
(xã, thị trấn)</t>
  </si>
  <si>
    <t>Địa điểm
(huyện, TX, TP)</t>
  </si>
  <si>
    <t>Đơn vị đăng ký nhu cầu sử dụng đất</t>
  </si>
  <si>
    <r>
      <t>Sử dụng từ các lọai đất 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</si>
  <si>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Hình thức sử dụng đất</t>
  </si>
  <si>
    <t xml:space="preserve">Nguồn vốn đầu tư </t>
  </si>
  <si>
    <t xml:space="preserve">Công trình có Chủ trương, Quyết định đầu tư (Văn bản liên quan chủ trương đầu tư, bố trí vốn) </t>
  </si>
  <si>
    <t>Quy hoạch sử dụng đất</t>
  </si>
  <si>
    <t>Ghi chú</t>
  </si>
  <si>
    <t>Mã công trình (AN-QP; TTg; HĐND; KHAC (CMĐ, giao cấp, thuê đất, công trình không thu hồi,…) và CMĐ (CMĐ của hộ hia đình, cá nhân)</t>
  </si>
  <si>
    <t>Trình HDND</t>
  </si>
  <si>
    <t>Vị trí</t>
  </si>
  <si>
    <t>Đất chưa
sử dụng
(đất bãi bồi)</t>
  </si>
  <si>
    <t>Giao đất</t>
  </si>
  <si>
    <t>Thuê đất</t>
  </si>
  <si>
    <t>Chuyển mục đích sử dụng đất</t>
  </si>
  <si>
    <t>Tổng số vốn đầu tư (triệu đồng)</t>
  </si>
  <si>
    <t>Loại nguồn vốn đầu tư: TW, của Tỉnh, huyện, xã, nguồn khác</t>
  </si>
  <si>
    <t>Tổng số</t>
  </si>
  <si>
    <t>Trong đó:</t>
  </si>
  <si>
    <t>Phù hợp</t>
  </si>
  <si>
    <t>Không phù hợp</t>
  </si>
  <si>
    <t>TOÀN HUYỆN</t>
  </si>
  <si>
    <t>CÔNG TRÌNH, DỰ ÁN DO HĐND TỈNH CHẤP THUẬN (cần phải thu hồi đất)</t>
  </si>
  <si>
    <t>A.1</t>
  </si>
  <si>
    <t>I</t>
  </si>
  <si>
    <t>Đê bao sông Măng Thít tỉnh Vĩnh Long (giai đoạn 2) (Cống hở Trà Mòn bổ sung: thu hồi C4)</t>
  </si>
  <si>
    <t>Ban quản lý dự án ĐTXD các công trình NN&amp;PTNT</t>
  </si>
  <si>
    <t>x</t>
  </si>
  <si>
    <t>TW+Tỉnh</t>
  </si>
  <si>
    <t>QĐ số 1838/QĐ-UBND, ngày 18/8/2017 của UBND tỉnh</t>
  </si>
  <si>
    <t>Nghị quyết số 253/NQ-HĐND, ngày 07/7/2020</t>
  </si>
  <si>
    <t>r</t>
  </si>
  <si>
    <t>Kè chống sạt lở bờ sông Măng Thít - khu vực 10B, thị trấn Trà Ôn, huyện Trà Ôn (Đoạn từ bến phà An Thới đến chân cầu Trà Ôn), tỉnh Vĩnh Long</t>
  </si>
  <si>
    <t>Quyết định số 1396/QĐ-UBND ngày 10/6/2020 của UBND tỉnh Vĩnh Long</t>
  </si>
  <si>
    <t>II</t>
  </si>
  <si>
    <t>Họ đạo Vĩnh Xuân</t>
  </si>
  <si>
    <t>UBND xã</t>
  </si>
  <si>
    <t>khác</t>
  </si>
  <si>
    <t>CV số 27/BTG, ngày 20/4/2020 của Ban Tôn Giáo tỉnh</t>
  </si>
  <si>
    <t>Bỏ</t>
  </si>
  <si>
    <t>Cơ sở hoả táng cho đồng bào dân tộc Khmer</t>
  </si>
  <si>
    <t>Ban Dân tộc tỉnh</t>
  </si>
  <si>
    <t>TW</t>
  </si>
  <si>
    <t>QĐ số 597/QĐ-UBND, ngày 03/3/2020 của UBND tỉnh</t>
  </si>
  <si>
    <t>BS</t>
  </si>
  <si>
    <t>A.2</t>
  </si>
  <si>
    <t>Nhà văn hoá - khu thể thao cụm ấp Vĩnh Lợi - La Ghì - Vĩnh Tiến</t>
  </si>
  <si>
    <t>BQL các Dự án ĐTXD huyện</t>
  </si>
  <si>
    <t>Huyện</t>
  </si>
  <si>
    <t xml:space="preserve">QĐ số 1184/QĐ-UBND, ngày 19/5/2020 của UBND tỉnh </t>
  </si>
  <si>
    <t>Trường THCS Vĩnh Xuân</t>
  </si>
  <si>
    <t>QĐ 1391/QĐ-UBND ngày 10/6/2020 của UBND  tỉnh</t>
  </si>
  <si>
    <t>Trường THCS Lục Sĩ Thành</t>
  </si>
  <si>
    <t>Lục Sĩ Thành</t>
  </si>
  <si>
    <t>QĐ 1399/QĐ-UBND ngày 10/6/2020 của UBND  tỉnh</t>
  </si>
  <si>
    <t>CÔNG TRÌNH, DỰ ÁN KHÁC (không thu hồi đất)</t>
  </si>
  <si>
    <t>Giao đất hộ gia đình, cá nhân (tờ 10, thửa 128)</t>
  </si>
  <si>
    <t>Giao đất hộ gia đình, cá nhân</t>
  </si>
  <si>
    <t xml:space="preserve">QĐ số 1906/QĐ-UBND, ngày 18/12/2014 của UBND tỉnh </t>
  </si>
  <si>
    <t>Cho thuê đất phần đất ấp Long Thạnh (ấp Kinh Ngây cũ), xã Lục Sĩ Thành</t>
  </si>
  <si>
    <t>CV 382/UBND-KTN, ngày 06/3/2020 của UBND huyện</t>
  </si>
  <si>
    <t>III</t>
  </si>
  <si>
    <t xml:space="preserve">Đấu giá quyền sử dụng đất đất thương mại dịch vụ tại đô thị (tờ 18, thửa 491) </t>
  </si>
  <si>
    <t>TT Trà Ôn</t>
  </si>
  <si>
    <t xml:space="preserve">QĐ số 824/QĐ-UBND, ngày 31/3/2020 của UBND tỉnh </t>
  </si>
  <si>
    <t>Đấu giá khu đất trường Tiểu học Hựu Thành A (cũ)</t>
  </si>
  <si>
    <t>DCQH là đấu giá ONT</t>
  </si>
  <si>
    <t>IV</t>
  </si>
  <si>
    <t>Trung tâm văn hoá xã Thuận Thới (lập thủ tục giao đất)</t>
  </si>
  <si>
    <t>V</t>
  </si>
  <si>
    <t>Trường mầm non Thuận Thới (lập thủ tục giao đất)</t>
  </si>
  <si>
    <t>VI</t>
  </si>
  <si>
    <t xml:space="preserve">Đấu giá quyền sử dụng đất đất ở tại đô thị (tờ 18, thửa 487,488, 489) </t>
  </si>
  <si>
    <t>Xin file đo</t>
  </si>
  <si>
    <t xml:space="preserve">Đấu giá quyền sử dụng đất đất ở tại đô thị (tờ 27) </t>
  </si>
  <si>
    <t>TTr số 108/TTr-UBND, ngày 03/3/2020 của UBND huyện</t>
  </si>
  <si>
    <t>Giao đất hộ gia đình, cá nhân (tờ 17, thửa 3)</t>
  </si>
  <si>
    <t>DANH MỤC CÔNG TRÌNH, DỰ ÁN ĐIỀU CHỈNH, BỔ SUNG KẾ HOẠCH SỬ DỤNG ĐẤT NĂM 2020</t>
  </si>
  <si>
    <t>xã Tân Mỹ</t>
  </si>
  <si>
    <t>thị trấn Trà Ôn</t>
  </si>
  <si>
    <t>xã Vĩnh Xuân</t>
  </si>
  <si>
    <t>xã Xuân Hiệp</t>
  </si>
  <si>
    <t>xã Lục Sĩ Thành</t>
  </si>
  <si>
    <t>xã Thuận Thới</t>
  </si>
  <si>
    <t>Đấu giá quyền sử dụng đất đất ở tại đô thị (khu đất trại giam cũ)</t>
  </si>
  <si>
    <t>SoCt</t>
  </si>
  <si>
    <t>TenCt</t>
  </si>
  <si>
    <t>Ldat</t>
  </si>
  <si>
    <t>dtich</t>
  </si>
  <si>
    <t>Diadiem</t>
  </si>
  <si>
    <t>Ñeâ bao soâng Maêng Thít tænh Vónh Long (giai ñoaïn 2) (Coáng hôû Traø Moøn boå sung: thu hoài C4)</t>
  </si>
  <si>
    <t>xaõ Taân Myõ</t>
  </si>
  <si>
    <t>Keø choáng saït lôû bôø soâng Maêng Thít - khu vöïc 10B, thò traán Traø OÂn, huyeän Traø OÂn (Ñoaïn töø beán phaø An Thôùi ñeán chaân caàu Traø OÂn), tænh Vónh Long</t>
  </si>
  <si>
    <t>thò traán Traø OÂn</t>
  </si>
  <si>
    <t xml:space="preserve"> Cô sôû hoaû taùng cho ñoàng baøo daân toäc Khmer </t>
  </si>
  <si>
    <t xml:space="preserve"> xaõ Taân Myõ </t>
  </si>
  <si>
    <t xml:space="preserve"> Tröôøng THCS Vónh Xuaân </t>
  </si>
  <si>
    <t xml:space="preserve"> xaõ Vónh Xuaân </t>
  </si>
  <si>
    <t xml:space="preserve"> Giao ñaát hoä gia ñình, caù nhaân (tôø 10, thöûa 128) </t>
  </si>
  <si>
    <t xml:space="preserve"> xaõ Xuaân Hieäp </t>
  </si>
  <si>
    <t xml:space="preserve"> Cho thueâ ñaát phaàn ñaát aáp Long Thaïnh (aáp Kinh Ngaây cuõ), xaõ Luïc Só Thaønh </t>
  </si>
  <si>
    <t xml:space="preserve"> xaõ Luïc Só Thaønh </t>
  </si>
  <si>
    <t xml:space="preserve"> Ñaáu giaù quyeàn söû duïng ñaát ñaát thöông maïi dòch vuï taïi ñoâ thò (tôø 18, thöûa 491)  </t>
  </si>
  <si>
    <t xml:space="preserve"> thò traán Traø OÂn </t>
  </si>
  <si>
    <t xml:space="preserve"> Trung taâm vaên hoaù xaõ Thuaän Thôùi (laäp thuû tuïc giao ñaát) </t>
  </si>
  <si>
    <t xml:space="preserve"> xaõ Thuaän Thôùi </t>
  </si>
  <si>
    <t xml:space="preserve"> Tröôøng maàm non Thuaän Thôùi (laäp thuû tuïc giao ñaát) </t>
  </si>
  <si>
    <t xml:space="preserve"> Giao ñaát hoä gia ñình, caù nhaân (tôø 17, thöûa 3) </t>
  </si>
  <si>
    <t xml:space="preserve"> Ñaáu giaù quyeàn söû duïng ñaát ñaát ôû taïi ñoâ thò (khu ñaát traïi giam cuõ) </t>
  </si>
  <si>
    <t>(Kèm theo Quyết định số:2286/QĐ-UBND, ngày 31 tháng  8  năm 2020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</si>
</sst>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_(* #,##0.0_);_(* \(#,##0.0\);_(* &quot;-&quot;?_);_(@_)"/>
  </numFmts>
  <fonts count="4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8"/>
      <name val=".VnArial"/>
      <family val="2"/>
    </font>
    <font>
      <sz val="11"/>
      <color indexed="8"/>
      <name val="Arial"/>
      <family val="2"/>
    </font>
    <font>
      <sz val="10"/>
      <name val=".VnTime"/>
      <family val="2"/>
    </font>
    <font>
      <sz val="11"/>
      <name val="VNI-Times"/>
    </font>
    <font>
      <sz val="10"/>
      <name val="Arial"/>
      <family val="2"/>
    </font>
    <font>
      <sz val="12"/>
      <name val="Arial"/>
      <family val="2"/>
    </font>
    <font>
      <sz val="12"/>
      <name val="VNI-Times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VNI-Helve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i/>
      <sz val="16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45">
    <xf numFmtId="0" fontId="0" fillId="0" borderId="0"/>
    <xf numFmtId="43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9" fillId="0" borderId="0"/>
    <xf numFmtId="0" fontId="10" fillId="0" borderId="0"/>
    <xf numFmtId="0" fontId="2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11" fillId="0" borderId="0"/>
    <xf numFmtId="0" fontId="11" fillId="0" borderId="0"/>
  </cellStyleXfs>
  <cellXfs count="3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168" fontId="23" fillId="0" borderId="0" xfId="1" applyNumberFormat="1" applyFont="1" applyFill="1" applyBorder="1" applyAlignment="1">
      <alignment horizontal="left" vertical="center" wrapText="1"/>
    </xf>
    <xf numFmtId="168" fontId="24" fillId="0" borderId="0" xfId="1" applyNumberFormat="1" applyFont="1" applyFill="1" applyBorder="1" applyAlignment="1">
      <alignment horizontal="center" vertical="center" wrapText="1"/>
    </xf>
    <xf numFmtId="168" fontId="24" fillId="0" borderId="0" xfId="1" applyNumberFormat="1" applyFont="1" applyFill="1" applyBorder="1" applyAlignment="1">
      <alignment vertical="center" wrapText="1"/>
    </xf>
    <xf numFmtId="0" fontId="25" fillId="0" borderId="0" xfId="0" applyFont="1"/>
    <xf numFmtId="168" fontId="2" fillId="0" borderId="0" xfId="1" applyNumberFormat="1" applyFont="1" applyFill="1" applyBorder="1" applyAlignment="1">
      <alignment vertical="center" wrapText="1"/>
    </xf>
    <xf numFmtId="0" fontId="23" fillId="0" borderId="0" xfId="1" applyNumberFormat="1" applyFont="1" applyFill="1" applyAlignment="1">
      <alignment horizontal="center" vertical="center" wrapText="1"/>
    </xf>
    <xf numFmtId="168" fontId="23" fillId="0" borderId="0" xfId="1" applyNumberFormat="1" applyFont="1" applyFill="1" applyAlignment="1">
      <alignment horizontal="left" vertical="center" wrapText="1"/>
    </xf>
    <xf numFmtId="168" fontId="23" fillId="0" borderId="0" xfId="1" applyNumberFormat="1" applyFont="1" applyFill="1" applyAlignment="1">
      <alignment horizontal="center" vertical="center" wrapText="1"/>
    </xf>
    <xf numFmtId="168" fontId="23" fillId="0" borderId="0" xfId="1" applyNumberFormat="1" applyFont="1" applyFill="1" applyAlignment="1">
      <alignment horizontal="right" vertical="center" wrapText="1"/>
    </xf>
    <xf numFmtId="168" fontId="23" fillId="0" borderId="0" xfId="1" applyNumberFormat="1" applyFont="1" applyFill="1" applyBorder="1" applyAlignment="1">
      <alignment horizontal="center" vertical="center" wrapText="1"/>
    </xf>
    <xf numFmtId="168" fontId="23" fillId="0" borderId="0" xfId="1" applyNumberFormat="1" applyFont="1" applyFill="1" applyBorder="1" applyAlignment="1">
      <alignment vertical="center" wrapText="1"/>
    </xf>
    <xf numFmtId="168" fontId="26" fillId="0" borderId="0" xfId="16" applyNumberFormat="1" applyFont="1" applyFill="1" applyAlignment="1">
      <alignment horizontal="center" vertical="center" wrapText="1"/>
    </xf>
    <xf numFmtId="43" fontId="27" fillId="0" borderId="0" xfId="1" applyFont="1" applyFill="1" applyAlignment="1">
      <alignment horizontal="right" vertical="center" wrapText="1"/>
    </xf>
    <xf numFmtId="0" fontId="28" fillId="6" borderId="1" xfId="30" applyNumberFormat="1" applyFont="1" applyFill="1" applyBorder="1" applyAlignment="1">
      <alignment horizontal="center" vertical="center" wrapText="1"/>
    </xf>
    <xf numFmtId="0" fontId="28" fillId="6" borderId="1" xfId="43" applyFont="1" applyFill="1" applyBorder="1" applyAlignment="1">
      <alignment horizontal="center" vertical="center" wrapText="1"/>
    </xf>
    <xf numFmtId="168" fontId="28" fillId="6" borderId="1" xfId="1" applyNumberFormat="1" applyFont="1" applyFill="1" applyBorder="1" applyAlignment="1">
      <alignment horizontal="center" vertical="center" wrapText="1"/>
    </xf>
    <xf numFmtId="169" fontId="28" fillId="6" borderId="1" xfId="1" applyNumberFormat="1" applyFont="1" applyFill="1" applyBorder="1" applyAlignment="1">
      <alignment horizontal="right" vertical="center" wrapText="1"/>
    </xf>
    <xf numFmtId="169" fontId="28" fillId="6" borderId="1" xfId="1" applyNumberFormat="1" applyFont="1" applyFill="1" applyBorder="1" applyAlignment="1">
      <alignment horizontal="center" vertical="center" wrapText="1"/>
    </xf>
    <xf numFmtId="0" fontId="3" fillId="7" borderId="2" xfId="1" applyNumberFormat="1" applyFont="1" applyFill="1" applyBorder="1" applyAlignment="1">
      <alignment horizontal="center" vertical="center" wrapText="1"/>
    </xf>
    <xf numFmtId="0" fontId="3" fillId="7" borderId="2" xfId="43" applyFont="1" applyFill="1" applyBorder="1" applyAlignment="1">
      <alignment horizontal="left" vertical="center" wrapText="1"/>
    </xf>
    <xf numFmtId="168" fontId="3" fillId="7" borderId="2" xfId="1" applyNumberFormat="1" applyFont="1" applyFill="1" applyBorder="1" applyAlignment="1">
      <alignment horizontal="center" vertical="center" wrapText="1"/>
    </xf>
    <xf numFmtId="169" fontId="3" fillId="7" borderId="2" xfId="1" applyNumberFormat="1" applyFont="1" applyFill="1" applyBorder="1" applyAlignment="1">
      <alignment horizontal="right" vertical="center" wrapText="1"/>
    </xf>
    <xf numFmtId="169" fontId="3" fillId="7" borderId="2" xfId="1" applyNumberFormat="1" applyFont="1" applyFill="1" applyBorder="1" applyAlignment="1">
      <alignment horizontal="center" vertical="center" wrapText="1"/>
    </xf>
    <xf numFmtId="0" fontId="3" fillId="5" borderId="2" xfId="1" applyNumberFormat="1" applyFont="1" applyFill="1" applyBorder="1" applyAlignment="1">
      <alignment horizontal="center" vertical="center" wrapText="1"/>
    </xf>
    <xf numFmtId="2" fontId="3" fillId="5" borderId="2" xfId="30" applyNumberFormat="1" applyFont="1" applyFill="1" applyBorder="1" applyAlignment="1">
      <alignment horizontal="left" vertical="center" wrapText="1"/>
    </xf>
    <xf numFmtId="168" fontId="3" fillId="5" borderId="2" xfId="1" applyNumberFormat="1" applyFont="1" applyFill="1" applyBorder="1" applyAlignment="1">
      <alignment horizontal="center" vertical="center" wrapText="1"/>
    </xf>
    <xf numFmtId="169" fontId="3" fillId="5" borderId="2" xfId="1" applyNumberFormat="1" applyFont="1" applyFill="1" applyBorder="1" applyAlignment="1">
      <alignment horizontal="right" vertical="center" wrapText="1"/>
    </xf>
    <xf numFmtId="168" fontId="3" fillId="5" borderId="2" xfId="1" applyNumberFormat="1" applyFont="1" applyFill="1" applyBorder="1" applyAlignment="1">
      <alignment horizontal="right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168" fontId="3" fillId="3" borderId="2" xfId="26" applyNumberFormat="1" applyFont="1" applyFill="1" applyBorder="1" applyAlignment="1">
      <alignment vertical="center" wrapText="1"/>
    </xf>
    <xf numFmtId="168" fontId="3" fillId="3" borderId="2" xfId="26" applyNumberFormat="1" applyFont="1" applyFill="1" applyBorder="1" applyAlignment="1">
      <alignment horizontal="center" vertical="center" wrapText="1"/>
    </xf>
    <xf numFmtId="169" fontId="3" fillId="3" borderId="2" xfId="1" applyNumberFormat="1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20" applyNumberFormat="1" applyFont="1" applyFill="1" applyBorder="1" applyAlignment="1">
      <alignment horizontal="left" vertical="center" wrapText="1"/>
    </xf>
    <xf numFmtId="0" fontId="2" fillId="0" borderId="2" xfId="20" applyNumberFormat="1" applyFont="1" applyFill="1" applyBorder="1" applyAlignment="1">
      <alignment horizontal="center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0" fontId="2" fillId="0" borderId="2" xfId="42" applyNumberFormat="1" applyFont="1" applyFill="1" applyBorder="1" applyAlignment="1">
      <alignment horizontal="center" vertical="center" wrapText="1"/>
    </xf>
    <xf numFmtId="0" fontId="2" fillId="0" borderId="2" xfId="44" applyNumberFormat="1" applyFont="1" applyFill="1" applyBorder="1" applyAlignment="1">
      <alignment horizontal="center" vertical="center" wrapText="1"/>
    </xf>
    <xf numFmtId="168" fontId="2" fillId="0" borderId="2" xfId="27" applyNumberFormat="1" applyFont="1" applyFill="1" applyBorder="1" applyAlignment="1">
      <alignment horizontal="center" vertical="center" wrapText="1"/>
    </xf>
    <xf numFmtId="168" fontId="2" fillId="0" borderId="2" xfId="1" applyNumberFormat="1" applyFont="1" applyFill="1" applyBorder="1" applyAlignment="1">
      <alignment horizontal="left" vertical="center" wrapText="1"/>
    </xf>
    <xf numFmtId="168" fontId="2" fillId="0" borderId="2" xfId="26" applyNumberFormat="1" applyFont="1" applyFill="1" applyBorder="1" applyAlignment="1">
      <alignment horizontal="center" vertical="center" wrapText="1"/>
    </xf>
    <xf numFmtId="169" fontId="2" fillId="0" borderId="2" xfId="1" applyNumberFormat="1" applyFont="1" applyFill="1" applyBorder="1" applyAlignment="1">
      <alignment horizontal="left" vertical="center" wrapText="1"/>
    </xf>
    <xf numFmtId="169" fontId="2" fillId="0" borderId="2" xfId="0" applyNumberFormat="1" applyFont="1" applyFill="1" applyBorder="1" applyAlignment="1">
      <alignment horizontal="center" vertical="center" wrapText="1"/>
    </xf>
    <xf numFmtId="169" fontId="2" fillId="0" borderId="2" xfId="26" applyNumberFormat="1" applyFont="1" applyFill="1" applyBorder="1" applyAlignment="1" applyProtection="1">
      <alignment horizontal="center" vertical="center" wrapText="1"/>
      <protection hidden="1"/>
    </xf>
    <xf numFmtId="168" fontId="2" fillId="0" borderId="2" xfId="26" applyNumberFormat="1" applyFont="1" applyFill="1" applyBorder="1" applyAlignment="1">
      <alignment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68" fontId="2" fillId="0" borderId="3" xfId="26" applyNumberFormat="1" applyFont="1" applyFill="1" applyBorder="1" applyAlignment="1">
      <alignment vertical="center" wrapText="1"/>
    </xf>
    <xf numFmtId="168" fontId="2" fillId="0" borderId="3" xfId="26" applyNumberFormat="1" applyFont="1" applyFill="1" applyBorder="1" applyAlignment="1">
      <alignment horizontal="center" vertical="center" wrapText="1"/>
    </xf>
    <xf numFmtId="169" fontId="2" fillId="0" borderId="3" xfId="1" applyNumberFormat="1" applyFont="1" applyFill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169" fontId="2" fillId="0" borderId="3" xfId="26" applyNumberFormat="1" applyFont="1" applyFill="1" applyBorder="1" applyAlignment="1" applyProtection="1">
      <alignment horizontal="center" vertical="center" wrapText="1"/>
      <protection hidden="1"/>
    </xf>
    <xf numFmtId="168" fontId="29" fillId="0" borderId="0" xfId="16" applyNumberFormat="1" applyFont="1" applyFill="1" applyAlignment="1">
      <alignment horizontal="center" vertical="center" wrapText="1"/>
    </xf>
    <xf numFmtId="168" fontId="30" fillId="0" borderId="0" xfId="16" applyNumberFormat="1" applyFont="1" applyFill="1" applyAlignment="1">
      <alignment horizontal="center" vertical="center" wrapText="1"/>
    </xf>
    <xf numFmtId="168" fontId="31" fillId="0" borderId="0" xfId="16" applyNumberFormat="1" applyFont="1" applyFill="1" applyAlignment="1">
      <alignment horizontal="center" vertical="center" wrapText="1"/>
    </xf>
    <xf numFmtId="168" fontId="28" fillId="0" borderId="4" xfId="1" applyNumberFormat="1" applyFont="1" applyFill="1" applyBorder="1" applyAlignment="1">
      <alignment horizontal="center" vertical="center" wrapText="1"/>
    </xf>
    <xf numFmtId="168" fontId="28" fillId="6" borderId="1" xfId="1" applyNumberFormat="1" applyFont="1" applyFill="1" applyBorder="1" applyAlignment="1">
      <alignment vertical="center" wrapText="1"/>
    </xf>
    <xf numFmtId="168" fontId="3" fillId="7" borderId="2" xfId="1" applyNumberFormat="1" applyFont="1" applyFill="1" applyBorder="1" applyAlignment="1">
      <alignment horizontal="right" vertical="center" wrapText="1"/>
    </xf>
    <xf numFmtId="168" fontId="3" fillId="3" borderId="2" xfId="1" applyNumberFormat="1" applyFont="1" applyFill="1" applyBorder="1" applyAlignment="1">
      <alignment horizontal="center" vertical="center" wrapText="1"/>
    </xf>
    <xf numFmtId="169" fontId="2" fillId="0" borderId="2" xfId="1" applyNumberFormat="1" applyFont="1" applyFill="1" applyBorder="1" applyAlignment="1">
      <alignment vertical="center" wrapText="1"/>
    </xf>
    <xf numFmtId="169" fontId="2" fillId="0" borderId="2" xfId="7" applyNumberFormat="1" applyFont="1" applyFill="1" applyBorder="1" applyAlignment="1">
      <alignment vertical="center" wrapText="1"/>
    </xf>
    <xf numFmtId="0" fontId="2" fillId="0" borderId="2" xfId="7" applyNumberFormat="1" applyFont="1" applyFill="1" applyBorder="1" applyAlignment="1">
      <alignment horizontal="center" vertical="center" wrapText="1"/>
    </xf>
    <xf numFmtId="168" fontId="2" fillId="0" borderId="2" xfId="1" applyNumberFormat="1" applyFont="1" applyFill="1" applyBorder="1" applyAlignment="1">
      <alignment horizontal="center" vertical="center" wrapText="1"/>
    </xf>
    <xf numFmtId="169" fontId="2" fillId="0" borderId="3" xfId="1" applyNumberFormat="1" applyFont="1" applyFill="1" applyBorder="1" applyAlignment="1">
      <alignment horizontal="right" vertical="center" wrapText="1"/>
    </xf>
    <xf numFmtId="168" fontId="2" fillId="0" borderId="3" xfId="1" applyNumberFormat="1" applyFont="1" applyFill="1" applyBorder="1" applyAlignment="1">
      <alignment horizontal="center" vertical="center" wrapText="1"/>
    </xf>
    <xf numFmtId="168" fontId="23" fillId="0" borderId="0" xfId="16" applyNumberFormat="1" applyFont="1" applyFill="1" applyAlignment="1">
      <alignment horizontal="center" vertical="center" wrapText="1"/>
    </xf>
    <xf numFmtId="168" fontId="3" fillId="7" borderId="2" xfId="1" applyNumberFormat="1" applyFont="1" applyFill="1" applyBorder="1" applyAlignment="1">
      <alignment horizontal="center" vertical="center" wrapText="1"/>
    </xf>
    <xf numFmtId="168" fontId="3" fillId="5" borderId="2" xfId="1" applyNumberFormat="1" applyFont="1" applyFill="1" applyBorder="1" applyAlignment="1">
      <alignment horizontal="center" vertical="center" wrapText="1"/>
    </xf>
    <xf numFmtId="168" fontId="2" fillId="5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4" fillId="0" borderId="0" xfId="1" applyFont="1" applyFill="1" applyBorder="1" applyAlignment="1">
      <alignment horizontal="center" vertical="center" wrapText="1"/>
    </xf>
    <xf numFmtId="168" fontId="32" fillId="0" borderId="2" xfId="26" applyNumberFormat="1" applyFont="1" applyFill="1" applyBorder="1" applyAlignment="1">
      <alignment horizontal="center" vertical="center" wrapText="1"/>
    </xf>
    <xf numFmtId="168" fontId="33" fillId="3" borderId="2" xfId="26" applyNumberFormat="1" applyFont="1" applyFill="1" applyBorder="1" applyAlignment="1">
      <alignment horizontal="center" vertical="center" wrapText="1"/>
    </xf>
    <xf numFmtId="168" fontId="32" fillId="0" borderId="0" xfId="1" applyNumberFormat="1" applyFont="1" applyFill="1" applyBorder="1" applyAlignment="1">
      <alignment vertical="center" wrapText="1"/>
    </xf>
    <xf numFmtId="0" fontId="32" fillId="0" borderId="2" xfId="1" applyNumberFormat="1" applyFont="1" applyFill="1" applyBorder="1" applyAlignment="1">
      <alignment horizontal="center" vertical="center" wrapText="1"/>
    </xf>
    <xf numFmtId="168" fontId="32" fillId="0" borderId="2" xfId="26" applyNumberFormat="1" applyFont="1" applyFill="1" applyBorder="1" applyAlignment="1">
      <alignment vertical="center" wrapText="1"/>
    </xf>
    <xf numFmtId="169" fontId="32" fillId="0" borderId="2" xfId="1" applyNumberFormat="1" applyFont="1" applyFill="1" applyBorder="1" applyAlignment="1">
      <alignment horizontal="left" vertical="center" wrapText="1"/>
    </xf>
    <xf numFmtId="169" fontId="32" fillId="0" borderId="2" xfId="0" applyNumberFormat="1" applyFont="1" applyFill="1" applyBorder="1" applyAlignment="1">
      <alignment horizontal="center" vertical="center" wrapText="1"/>
    </xf>
    <xf numFmtId="169" fontId="32" fillId="0" borderId="2" xfId="26" applyNumberFormat="1" applyFont="1" applyFill="1" applyBorder="1" applyAlignment="1" applyProtection="1">
      <alignment horizontal="center" vertical="center" wrapText="1"/>
      <protection hidden="1"/>
    </xf>
    <xf numFmtId="169" fontId="32" fillId="0" borderId="2" xfId="1" applyNumberFormat="1" applyFont="1" applyFill="1" applyBorder="1" applyAlignment="1">
      <alignment horizontal="right" vertical="center" wrapText="1"/>
    </xf>
    <xf numFmtId="169" fontId="32" fillId="0" borderId="2" xfId="1" applyNumberFormat="1" applyFont="1" applyFill="1" applyBorder="1" applyAlignment="1">
      <alignment horizontal="center" vertical="center" wrapText="1"/>
    </xf>
    <xf numFmtId="169" fontId="2" fillId="0" borderId="3" xfId="1" applyNumberFormat="1" applyFont="1" applyFill="1" applyBorder="1" applyAlignment="1">
      <alignment horizontal="center" vertical="center" wrapText="1"/>
    </xf>
    <xf numFmtId="168" fontId="32" fillId="0" borderId="2" xfId="1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168" fontId="32" fillId="0" borderId="3" xfId="26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168" fontId="36" fillId="0" borderId="0" xfId="16" applyNumberFormat="1" applyFont="1" applyFill="1" applyAlignment="1">
      <alignment horizontal="left" vertical="center"/>
    </xf>
    <xf numFmtId="168" fontId="37" fillId="7" borderId="2" xfId="1" applyNumberFormat="1" applyFont="1" applyFill="1" applyBorder="1" applyAlignment="1">
      <alignment horizontal="center" vertical="center"/>
    </xf>
    <xf numFmtId="0" fontId="37" fillId="7" borderId="2" xfId="43" applyFont="1" applyFill="1" applyBorder="1" applyAlignment="1">
      <alignment horizontal="left" vertical="center"/>
    </xf>
    <xf numFmtId="168" fontId="37" fillId="4" borderId="2" xfId="1" applyNumberFormat="1" applyFont="1" applyFill="1" applyBorder="1" applyAlignment="1">
      <alignment horizontal="center" vertical="center"/>
    </xf>
    <xf numFmtId="2" fontId="37" fillId="4" borderId="2" xfId="30" applyNumberFormat="1" applyFont="1" applyFill="1" applyBorder="1" applyAlignment="1">
      <alignment horizontal="left" vertical="center"/>
    </xf>
    <xf numFmtId="0" fontId="5" fillId="7" borderId="2" xfId="43" applyFont="1" applyFill="1" applyBorder="1" applyAlignment="1">
      <alignment horizontal="left" vertical="center"/>
    </xf>
    <xf numFmtId="0" fontId="37" fillId="7" borderId="2" xfId="30" applyNumberFormat="1" applyFont="1" applyFill="1" applyBorder="1" applyAlignment="1">
      <alignment horizontal="center" vertical="center" wrapText="1"/>
    </xf>
    <xf numFmtId="0" fontId="37" fillId="7" borderId="2" xfId="43" applyFont="1" applyFill="1" applyBorder="1" applyAlignment="1">
      <alignment horizontal="left" vertical="center" wrapText="1"/>
    </xf>
    <xf numFmtId="0" fontId="37" fillId="4" borderId="2" xfId="30" applyNumberFormat="1" applyFont="1" applyFill="1" applyBorder="1" applyAlignment="1">
      <alignment horizontal="center" vertical="center" wrapText="1"/>
    </xf>
    <xf numFmtId="2" fontId="37" fillId="4" borderId="2" xfId="3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7" fillId="7" borderId="0" xfId="30" applyNumberFormat="1" applyFont="1" applyFill="1" applyBorder="1" applyAlignment="1">
      <alignment horizontal="center" vertical="center" wrapText="1"/>
    </xf>
    <xf numFmtId="0" fontId="37" fillId="7" borderId="0" xfId="43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70" fontId="6" fillId="0" borderId="2" xfId="28" applyNumberFormat="1" applyFont="1" applyFill="1" applyBorder="1" applyAlignment="1">
      <alignment horizontal="center" vertical="center" wrapText="1"/>
    </xf>
    <xf numFmtId="169" fontId="6" fillId="0" borderId="2" xfId="26" applyNumberFormat="1" applyFont="1" applyFill="1" applyBorder="1" applyAlignment="1">
      <alignment horizontal="center" vertical="center" wrapText="1"/>
    </xf>
    <xf numFmtId="168" fontId="39" fillId="0" borderId="3" xfId="26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/>
    <xf numFmtId="168" fontId="23" fillId="0" borderId="2" xfId="26" applyNumberFormat="1" applyFont="1" applyFill="1" applyBorder="1" applyAlignment="1">
      <alignment horizontal="center" vertical="center" wrapText="1"/>
    </xf>
    <xf numFmtId="170" fontId="23" fillId="8" borderId="3" xfId="26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justify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/>
    <xf numFmtId="2" fontId="41" fillId="0" borderId="12" xfId="0" applyNumberFormat="1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/>
    <xf numFmtId="0" fontId="41" fillId="0" borderId="12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horizontal="center" vertical="center"/>
    </xf>
    <xf numFmtId="2" fontId="41" fillId="0" borderId="12" xfId="0" applyNumberFormat="1" applyFont="1" applyFill="1" applyBorder="1" applyAlignment="1">
      <alignment horizontal="center" vertical="center" wrapText="1"/>
    </xf>
    <xf numFmtId="168" fontId="35" fillId="0" borderId="0" xfId="16" applyNumberFormat="1" applyFont="1" applyFill="1" applyAlignment="1">
      <alignment horizontal="left" vertical="center"/>
    </xf>
    <xf numFmtId="168" fontId="43" fillId="0" borderId="0" xfId="16" applyNumberFormat="1" applyFont="1" applyFill="1" applyAlignment="1">
      <alignment vertical="center" wrapText="1"/>
    </xf>
    <xf numFmtId="168" fontId="44" fillId="0" borderId="0" xfId="21" applyNumberFormat="1" applyFont="1" applyFill="1" applyAlignment="1">
      <alignment vertical="center" wrapText="1"/>
    </xf>
    <xf numFmtId="2" fontId="37" fillId="7" borderId="2" xfId="37" applyNumberFormat="1" applyFont="1" applyFill="1" applyBorder="1" applyAlignment="1">
      <alignment horizontal="center" vertical="center" wrapText="1"/>
    </xf>
    <xf numFmtId="169" fontId="37" fillId="7" borderId="2" xfId="1" applyNumberFormat="1" applyFont="1" applyFill="1" applyBorder="1" applyAlignment="1">
      <alignment horizontal="center" vertical="center" wrapText="1"/>
    </xf>
    <xf numFmtId="169" fontId="37" fillId="7" borderId="2" xfId="1" applyNumberFormat="1" applyFont="1" applyFill="1" applyBorder="1" applyAlignment="1" applyProtection="1">
      <alignment horizontal="center" vertical="center" wrapText="1"/>
      <protection hidden="1"/>
    </xf>
    <xf numFmtId="169" fontId="37" fillId="7" borderId="2" xfId="1" applyNumberFormat="1" applyFont="1" applyFill="1" applyBorder="1" applyAlignment="1" applyProtection="1">
      <alignment horizontal="center" vertical="center"/>
      <protection hidden="1"/>
    </xf>
    <xf numFmtId="169" fontId="45" fillId="7" borderId="2" xfId="1" applyNumberFormat="1" applyFont="1" applyFill="1" applyBorder="1" applyAlignment="1">
      <alignment horizontal="center" vertical="center" wrapText="1"/>
    </xf>
    <xf numFmtId="169" fontId="45" fillId="7" borderId="2" xfId="1" applyNumberFormat="1" applyFont="1" applyFill="1" applyBorder="1" applyAlignment="1" applyProtection="1">
      <alignment horizontal="center" vertical="center" wrapText="1"/>
      <protection hidden="1"/>
    </xf>
    <xf numFmtId="169" fontId="45" fillId="7" borderId="2" xfId="1" applyNumberFormat="1" applyFont="1" applyFill="1" applyBorder="1" applyAlignment="1" applyProtection="1">
      <alignment horizontal="center" vertical="center"/>
      <protection hidden="1"/>
    </xf>
    <xf numFmtId="2" fontId="23" fillId="4" borderId="2" xfId="37" applyNumberFormat="1" applyFont="1" applyFill="1" applyBorder="1" applyAlignment="1">
      <alignment horizontal="center" vertical="center" wrapText="1"/>
    </xf>
    <xf numFmtId="169" fontId="23" fillId="4" borderId="2" xfId="1" applyNumberFormat="1" applyFont="1" applyFill="1" applyBorder="1" applyAlignment="1">
      <alignment horizontal="center" vertical="center" wrapText="1"/>
    </xf>
    <xf numFmtId="169" fontId="39" fillId="4" borderId="2" xfId="1" applyNumberFormat="1" applyFont="1" applyFill="1" applyBorder="1" applyAlignment="1">
      <alignment horizontal="center" vertical="center" wrapText="1"/>
    </xf>
    <xf numFmtId="169" fontId="39" fillId="4" borderId="2" xfId="1" applyNumberFormat="1" applyFont="1" applyFill="1" applyBorder="1" applyAlignment="1" applyProtection="1">
      <alignment horizontal="center" vertical="center" wrapText="1"/>
      <protection hidden="1"/>
    </xf>
    <xf numFmtId="169" fontId="39" fillId="4" borderId="2" xfId="1" applyNumberFormat="1" applyFont="1" applyFill="1" applyBorder="1" applyAlignment="1" applyProtection="1">
      <alignment horizontal="center" vertical="center"/>
      <protection hidden="1"/>
    </xf>
    <xf numFmtId="169" fontId="37" fillId="0" borderId="2" xfId="1" applyNumberFormat="1" applyFont="1" applyFill="1" applyBorder="1" applyAlignment="1" applyProtection="1">
      <alignment horizontal="right" vertical="center" wrapText="1"/>
    </xf>
    <xf numFmtId="0" fontId="5" fillId="0" borderId="2" xfId="43" applyFont="1" applyFill="1" applyBorder="1" applyAlignment="1">
      <alignment horizontal="left" vertical="center" wrapText="1"/>
    </xf>
    <xf numFmtId="0" fontId="37" fillId="0" borderId="2" xfId="30" applyNumberFormat="1" applyFont="1" applyFill="1" applyBorder="1" applyAlignment="1">
      <alignment horizontal="center" vertical="center" wrapText="1"/>
    </xf>
    <xf numFmtId="0" fontId="5" fillId="0" borderId="2" xfId="30" applyNumberFormat="1" applyFont="1" applyFill="1" applyBorder="1" applyAlignment="1">
      <alignment horizontal="center" vertical="center" wrapText="1"/>
    </xf>
    <xf numFmtId="168" fontId="37" fillId="7" borderId="2" xfId="1" applyNumberFormat="1" applyFont="1" applyFill="1" applyBorder="1" applyAlignment="1">
      <alignment horizontal="center" vertical="center" wrapText="1"/>
    </xf>
    <xf numFmtId="168" fontId="45" fillId="7" borderId="2" xfId="1" applyNumberFormat="1" applyFont="1" applyFill="1" applyBorder="1" applyAlignment="1">
      <alignment horizontal="center" vertical="center" wrapText="1"/>
    </xf>
    <xf numFmtId="168" fontId="39" fillId="4" borderId="2" xfId="1" applyNumberFormat="1" applyFont="1" applyFill="1" applyBorder="1" applyAlignment="1">
      <alignment horizontal="center" vertical="center" wrapText="1"/>
    </xf>
    <xf numFmtId="0" fontId="37" fillId="7" borderId="2" xfId="39" applyFont="1" applyFill="1" applyBorder="1" applyAlignment="1">
      <alignment horizontal="center" vertical="center" wrapText="1"/>
    </xf>
    <xf numFmtId="168" fontId="37" fillId="7" borderId="2" xfId="13" applyNumberFormat="1" applyFont="1" applyFill="1" applyBorder="1" applyAlignment="1">
      <alignment horizontal="center" vertical="center" wrapText="1"/>
    </xf>
    <xf numFmtId="168" fontId="23" fillId="7" borderId="2" xfId="1" applyNumberFormat="1" applyFont="1" applyFill="1" applyBorder="1" applyAlignment="1">
      <alignment horizontal="center" vertical="center" wrapText="1"/>
    </xf>
    <xf numFmtId="0" fontId="45" fillId="7" borderId="2" xfId="39" applyFont="1" applyFill="1" applyBorder="1" applyAlignment="1">
      <alignment horizontal="center" vertical="center" wrapText="1"/>
    </xf>
    <xf numFmtId="168" fontId="45" fillId="7" borderId="2" xfId="13" applyNumberFormat="1" applyFont="1" applyFill="1" applyBorder="1" applyAlignment="1">
      <alignment horizontal="center" vertical="center" wrapText="1"/>
    </xf>
    <xf numFmtId="168" fontId="39" fillId="7" borderId="2" xfId="1" applyNumberFormat="1" applyFont="1" applyFill="1" applyBorder="1" applyAlignment="1">
      <alignment horizontal="center" vertical="center" wrapText="1"/>
    </xf>
    <xf numFmtId="0" fontId="39" fillId="4" borderId="2" xfId="39" applyFont="1" applyFill="1" applyBorder="1" applyAlignment="1">
      <alignment horizontal="center" vertical="center" wrapText="1"/>
    </xf>
    <xf numFmtId="168" fontId="39" fillId="4" borderId="2" xfId="13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23" fillId="0" borderId="2" xfId="43" applyFont="1" applyFill="1" applyBorder="1" applyAlignment="1">
      <alignment horizontal="left" vertical="center" wrapText="1"/>
    </xf>
    <xf numFmtId="2" fontId="23" fillId="0" borderId="2" xfId="38" applyNumberFormat="1" applyFont="1" applyFill="1" applyBorder="1" applyAlignment="1">
      <alignment horizontal="center" vertical="center" wrapText="1"/>
    </xf>
    <xf numFmtId="169" fontId="23" fillId="0" borderId="2" xfId="1" applyNumberFormat="1" applyFont="1" applyFill="1" applyBorder="1" applyAlignment="1">
      <alignment horizontal="right" vertical="center" wrapText="1"/>
    </xf>
    <xf numFmtId="169" fontId="23" fillId="0" borderId="2" xfId="1" applyNumberFormat="1" applyFont="1" applyFill="1" applyBorder="1" applyAlignment="1">
      <alignment horizontal="center" vertical="center" wrapText="1"/>
    </xf>
    <xf numFmtId="168" fontId="23" fillId="0" borderId="2" xfId="41" applyNumberFormat="1" applyFont="1" applyFill="1" applyBorder="1" applyAlignment="1">
      <alignment horizontal="left" vertical="center" wrapText="1"/>
    </xf>
    <xf numFmtId="168" fontId="23" fillId="0" borderId="2" xfId="12" applyNumberFormat="1" applyFont="1" applyFill="1" applyBorder="1" applyAlignment="1">
      <alignment horizontal="center" vertical="center" wrapText="1"/>
    </xf>
    <xf numFmtId="168" fontId="23" fillId="0" borderId="2" xfId="17" applyNumberFormat="1" applyFont="1" applyFill="1" applyBorder="1" applyAlignment="1">
      <alignment horizontal="center" vertical="center" wrapText="1"/>
    </xf>
    <xf numFmtId="168" fontId="23" fillId="0" borderId="2" xfId="16" applyNumberFormat="1" applyFont="1" applyFill="1" applyBorder="1" applyAlignment="1">
      <alignment horizontal="center" vertical="center" wrapText="1"/>
    </xf>
    <xf numFmtId="169" fontId="23" fillId="0" borderId="2" xfId="6" applyNumberFormat="1" applyFont="1" applyFill="1" applyBorder="1" applyAlignment="1" applyProtection="1">
      <alignment horizontal="center" vertical="center" wrapText="1"/>
      <protection hidden="1"/>
    </xf>
    <xf numFmtId="168" fontId="23" fillId="0" borderId="2" xfId="12" applyNumberFormat="1" applyFont="1" applyFill="1" applyBorder="1" applyAlignment="1">
      <alignment horizontal="left" vertical="center" wrapText="1"/>
    </xf>
    <xf numFmtId="169" fontId="23" fillId="0" borderId="2" xfId="1" applyNumberFormat="1" applyFont="1" applyFill="1" applyBorder="1" applyAlignment="1">
      <alignment vertical="center" wrapText="1"/>
    </xf>
    <xf numFmtId="0" fontId="23" fillId="0" borderId="2" xfId="41" applyFont="1" applyFill="1" applyBorder="1" applyAlignment="1">
      <alignment horizontal="left" vertical="center" wrapText="1"/>
    </xf>
    <xf numFmtId="169" fontId="23" fillId="0" borderId="2" xfId="12" applyNumberFormat="1" applyFont="1" applyFill="1" applyBorder="1" applyAlignment="1">
      <alignment horizontal="right" vertical="center" wrapText="1"/>
    </xf>
    <xf numFmtId="168" fontId="23" fillId="0" borderId="2" xfId="4" applyNumberFormat="1" applyFont="1" applyFill="1" applyBorder="1" applyAlignment="1">
      <alignment horizontal="center" vertical="center"/>
    </xf>
    <xf numFmtId="2" fontId="23" fillId="0" borderId="3" xfId="31" applyNumberFormat="1" applyFont="1" applyFill="1" applyBorder="1" applyAlignment="1">
      <alignment horizontal="left" vertical="center" wrapText="1"/>
    </xf>
    <xf numFmtId="168" fontId="23" fillId="0" borderId="3" xfId="12" applyNumberFormat="1" applyFont="1" applyFill="1" applyBorder="1" applyAlignment="1">
      <alignment horizontal="center" vertical="center" wrapText="1"/>
    </xf>
    <xf numFmtId="169" fontId="23" fillId="0" borderId="3" xfId="12" applyNumberFormat="1" applyFont="1" applyFill="1" applyBorder="1" applyAlignment="1">
      <alignment horizontal="right" vertical="center" wrapText="1"/>
    </xf>
    <xf numFmtId="168" fontId="23" fillId="0" borderId="3" xfId="5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70" fontId="23" fillId="0" borderId="2" xfId="28" applyNumberFormat="1" applyFont="1" applyFill="1" applyBorder="1" applyAlignment="1">
      <alignment horizontal="center" vertical="center" wrapText="1"/>
    </xf>
    <xf numFmtId="168" fontId="23" fillId="0" borderId="2" xfId="1" applyNumberFormat="1" applyFont="1" applyFill="1" applyBorder="1" applyAlignment="1">
      <alignment horizontal="center" vertical="center" wrapText="1"/>
    </xf>
    <xf numFmtId="170" fontId="23" fillId="0" borderId="2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9" fontId="23" fillId="0" borderId="3" xfId="1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34" fillId="7" borderId="0" xfId="0" applyFont="1" applyFill="1" applyBorder="1" applyAlignment="1"/>
    <xf numFmtId="0" fontId="1" fillId="0" borderId="2" xfId="0" quotePrefix="1" applyFont="1" applyFill="1" applyBorder="1" applyAlignment="1">
      <alignment horizontal="left" vertical="center" wrapText="1"/>
    </xf>
    <xf numFmtId="168" fontId="28" fillId="0" borderId="5" xfId="1" applyNumberFormat="1" applyFont="1" applyFill="1" applyBorder="1" applyAlignment="1">
      <alignment horizontal="center" vertical="center" wrapText="1"/>
    </xf>
    <xf numFmtId="0" fontId="28" fillId="6" borderId="5" xfId="30" applyNumberFormat="1" applyFont="1" applyFill="1" applyBorder="1" applyAlignment="1">
      <alignment horizontal="center" vertical="center" wrapText="1"/>
    </xf>
    <xf numFmtId="0" fontId="28" fillId="6" borderId="5" xfId="43" applyFont="1" applyFill="1" applyBorder="1" applyAlignment="1">
      <alignment horizontal="center" vertical="center" wrapText="1"/>
    </xf>
    <xf numFmtId="168" fontId="28" fillId="6" borderId="5" xfId="1" applyNumberFormat="1" applyFont="1" applyFill="1" applyBorder="1" applyAlignment="1">
      <alignment horizontal="center" vertical="center" wrapText="1"/>
    </xf>
    <xf numFmtId="169" fontId="28" fillId="6" borderId="5" xfId="1" applyNumberFormat="1" applyFont="1" applyFill="1" applyBorder="1" applyAlignment="1">
      <alignment horizontal="right" vertical="center" wrapText="1"/>
    </xf>
    <xf numFmtId="169" fontId="28" fillId="6" borderId="5" xfId="1" applyNumberFormat="1" applyFont="1" applyFill="1" applyBorder="1" applyAlignment="1">
      <alignment horizontal="center" vertical="center" wrapText="1"/>
    </xf>
    <xf numFmtId="168" fontId="28" fillId="6" borderId="5" xfId="1" applyNumberFormat="1" applyFont="1" applyFill="1" applyBorder="1" applyAlignment="1">
      <alignment vertical="center" wrapText="1"/>
    </xf>
    <xf numFmtId="0" fontId="3" fillId="7" borderId="5" xfId="1" applyNumberFormat="1" applyFont="1" applyFill="1" applyBorder="1" applyAlignment="1">
      <alignment horizontal="center" vertical="center" wrapText="1"/>
    </xf>
    <xf numFmtId="0" fontId="3" fillId="7" borderId="5" xfId="43" applyFont="1" applyFill="1" applyBorder="1" applyAlignment="1">
      <alignment horizontal="left" vertical="center" wrapText="1"/>
    </xf>
    <xf numFmtId="168" fontId="3" fillId="7" borderId="5" xfId="1" applyNumberFormat="1" applyFont="1" applyFill="1" applyBorder="1" applyAlignment="1">
      <alignment horizontal="center" vertical="center" wrapText="1"/>
    </xf>
    <xf numFmtId="169" fontId="3" fillId="7" borderId="5" xfId="1" applyNumberFormat="1" applyFont="1" applyFill="1" applyBorder="1" applyAlignment="1">
      <alignment horizontal="right" vertical="center" wrapText="1"/>
    </xf>
    <xf numFmtId="169" fontId="3" fillId="7" borderId="5" xfId="1" applyNumberFormat="1" applyFont="1" applyFill="1" applyBorder="1" applyAlignment="1">
      <alignment horizontal="center" vertical="center" wrapText="1"/>
    </xf>
    <xf numFmtId="168" fontId="3" fillId="7" borderId="5" xfId="1" applyNumberFormat="1" applyFont="1" applyFill="1" applyBorder="1" applyAlignment="1">
      <alignment horizontal="right" vertical="center" wrapText="1"/>
    </xf>
    <xf numFmtId="0" fontId="3" fillId="5" borderId="5" xfId="1" applyNumberFormat="1" applyFont="1" applyFill="1" applyBorder="1" applyAlignment="1">
      <alignment horizontal="center" vertical="center" wrapText="1"/>
    </xf>
    <xf numFmtId="2" fontId="3" fillId="5" borderId="5" xfId="30" applyNumberFormat="1" applyFont="1" applyFill="1" applyBorder="1" applyAlignment="1">
      <alignment horizontal="left" vertical="center" wrapText="1"/>
    </xf>
    <xf numFmtId="168" fontId="3" fillId="5" borderId="5" xfId="1" applyNumberFormat="1" applyFont="1" applyFill="1" applyBorder="1" applyAlignment="1">
      <alignment horizontal="center" vertical="center" wrapText="1"/>
    </xf>
    <xf numFmtId="169" fontId="3" fillId="5" borderId="5" xfId="1" applyNumberFormat="1" applyFont="1" applyFill="1" applyBorder="1" applyAlignment="1">
      <alignment horizontal="right" vertical="center" wrapText="1"/>
    </xf>
    <xf numFmtId="168" fontId="3" fillId="5" borderId="5" xfId="1" applyNumberFormat="1" applyFont="1" applyFill="1" applyBorder="1" applyAlignment="1">
      <alignment horizontal="right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168" fontId="3" fillId="3" borderId="5" xfId="26" applyNumberFormat="1" applyFont="1" applyFill="1" applyBorder="1" applyAlignment="1">
      <alignment vertical="center" wrapText="1"/>
    </xf>
    <xf numFmtId="168" fontId="3" fillId="3" borderId="5" xfId="26" applyNumberFormat="1" applyFont="1" applyFill="1" applyBorder="1" applyAlignment="1">
      <alignment horizontal="center" vertical="center" wrapText="1"/>
    </xf>
    <xf numFmtId="169" fontId="3" fillId="3" borderId="5" xfId="1" applyNumberFormat="1" applyFont="1" applyFill="1" applyBorder="1" applyAlignment="1">
      <alignment horizontal="left" vertical="center" wrapText="1"/>
    </xf>
    <xf numFmtId="169" fontId="3" fillId="3" borderId="5" xfId="1" applyNumberFormat="1" applyFont="1" applyFill="1" applyBorder="1" applyAlignment="1">
      <alignment horizontal="center" vertical="center" wrapText="1"/>
    </xf>
    <xf numFmtId="168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5" xfId="20" applyNumberFormat="1" applyFont="1" applyFill="1" applyBorder="1" applyAlignment="1">
      <alignment horizontal="left" vertical="center" wrapText="1"/>
    </xf>
    <xf numFmtId="0" fontId="2" fillId="0" borderId="5" xfId="20" applyNumberFormat="1" applyFont="1" applyFill="1" applyBorder="1" applyAlignment="1">
      <alignment horizontal="center" vertical="center" wrapText="1"/>
    </xf>
    <xf numFmtId="169" fontId="2" fillId="0" borderId="5" xfId="1" applyNumberFormat="1" applyFont="1" applyFill="1" applyBorder="1" applyAlignment="1">
      <alignment horizontal="right" vertical="center" wrapText="1"/>
    </xf>
    <xf numFmtId="0" fontId="2" fillId="0" borderId="5" xfId="42" applyNumberFormat="1" applyFont="1" applyFill="1" applyBorder="1" applyAlignment="1">
      <alignment horizontal="center" vertical="center" wrapText="1"/>
    </xf>
    <xf numFmtId="168" fontId="2" fillId="0" borderId="5" xfId="27" applyNumberFormat="1" applyFont="1" applyFill="1" applyBorder="1" applyAlignment="1">
      <alignment horizontal="center" vertical="center" wrapText="1"/>
    </xf>
    <xf numFmtId="169" fontId="2" fillId="0" borderId="5" xfId="1" applyNumberFormat="1" applyFont="1" applyFill="1" applyBorder="1" applyAlignment="1">
      <alignment vertical="center" wrapText="1"/>
    </xf>
    <xf numFmtId="169" fontId="2" fillId="0" borderId="5" xfId="7" applyNumberFormat="1" applyFont="1" applyFill="1" applyBorder="1" applyAlignment="1">
      <alignment vertical="center" wrapText="1"/>
    </xf>
    <xf numFmtId="0" fontId="2" fillId="0" borderId="5" xfId="7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8" fontId="2" fillId="0" borderId="5" xfId="26" applyNumberFormat="1" applyFont="1" applyFill="1" applyBorder="1" applyAlignment="1">
      <alignment horizontal="center" vertical="center" wrapText="1"/>
    </xf>
    <xf numFmtId="168" fontId="2" fillId="0" borderId="5" xfId="1" applyNumberFormat="1" applyFont="1" applyFill="1" applyBorder="1" applyAlignment="1">
      <alignment horizontal="center" vertical="center" wrapText="1"/>
    </xf>
    <xf numFmtId="168" fontId="2" fillId="0" borderId="5" xfId="1" applyNumberFormat="1" applyFont="1" applyFill="1" applyBorder="1" applyAlignment="1">
      <alignment horizontal="left" vertical="center" wrapText="1"/>
    </xf>
    <xf numFmtId="169" fontId="2" fillId="0" borderId="5" xfId="1" applyNumberFormat="1" applyFont="1" applyFill="1" applyBorder="1" applyAlignment="1">
      <alignment horizontal="left" vertical="center" wrapText="1"/>
    </xf>
    <xf numFmtId="169" fontId="2" fillId="0" borderId="5" xfId="26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>
      <alignment horizontal="center" vertical="center" wrapText="1"/>
    </xf>
    <xf numFmtId="168" fontId="2" fillId="0" borderId="5" xfId="26" applyNumberFormat="1" applyFont="1" applyFill="1" applyBorder="1" applyAlignment="1">
      <alignment vertical="center" wrapText="1"/>
    </xf>
    <xf numFmtId="169" fontId="2" fillId="0" borderId="5" xfId="1" applyNumberFormat="1" applyFont="1" applyFill="1" applyBorder="1" applyAlignment="1">
      <alignment horizontal="center" vertical="center" wrapText="1"/>
    </xf>
    <xf numFmtId="168" fontId="38" fillId="0" borderId="0" xfId="21" applyNumberFormat="1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168" fontId="35" fillId="0" borderId="0" xfId="16" applyNumberFormat="1" applyFont="1" applyFill="1" applyAlignment="1">
      <alignment horizontal="center" vertical="center"/>
    </xf>
    <xf numFmtId="168" fontId="28" fillId="2" borderId="4" xfId="16" applyNumberFormat="1" applyFont="1" applyFill="1" applyBorder="1" applyAlignment="1">
      <alignment horizontal="center" vertical="center" wrapText="1"/>
    </xf>
    <xf numFmtId="168" fontId="28" fillId="2" borderId="10" xfId="16" applyNumberFormat="1" applyFont="1" applyFill="1" applyBorder="1" applyAlignment="1">
      <alignment horizontal="center" vertical="center" wrapText="1"/>
    </xf>
    <xf numFmtId="168" fontId="28" fillId="7" borderId="4" xfId="16" applyNumberFormat="1" applyFont="1" applyFill="1" applyBorder="1" applyAlignment="1">
      <alignment horizontal="center" vertical="center" wrapText="1"/>
    </xf>
    <xf numFmtId="168" fontId="28" fillId="7" borderId="10" xfId="16" applyNumberFormat="1" applyFont="1" applyFill="1" applyBorder="1" applyAlignment="1">
      <alignment horizontal="center" vertical="center" wrapText="1"/>
    </xf>
    <xf numFmtId="0" fontId="28" fillId="0" borderId="5" xfId="34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8" fontId="28" fillId="0" borderId="4" xfId="16" applyNumberFormat="1" applyFont="1" applyFill="1" applyBorder="1" applyAlignment="1">
      <alignment horizontal="center" vertical="center" wrapText="1"/>
    </xf>
    <xf numFmtId="168" fontId="28" fillId="0" borderId="10" xfId="16" applyNumberFormat="1" applyFont="1" applyFill="1" applyBorder="1" applyAlignment="1">
      <alignment horizontal="center" vertical="center" wrapText="1"/>
    </xf>
    <xf numFmtId="168" fontId="28" fillId="2" borderId="4" xfId="1" applyNumberFormat="1" applyFont="1" applyFill="1" applyBorder="1" applyAlignment="1">
      <alignment horizontal="center" vertical="center" wrapText="1"/>
    </xf>
    <xf numFmtId="168" fontId="28" fillId="2" borderId="10" xfId="1" applyNumberFormat="1" applyFont="1" applyFill="1" applyBorder="1" applyAlignment="1">
      <alignment horizontal="center" vertical="center" wrapText="1"/>
    </xf>
    <xf numFmtId="0" fontId="28" fillId="2" borderId="4" xfId="43" applyFont="1" applyFill="1" applyBorder="1" applyAlignment="1">
      <alignment horizontal="center" vertical="center" wrapText="1"/>
    </xf>
    <xf numFmtId="0" fontId="28" fillId="2" borderId="10" xfId="43" applyFont="1" applyFill="1" applyBorder="1" applyAlignment="1">
      <alignment horizontal="center" vertical="center" wrapText="1"/>
    </xf>
    <xf numFmtId="168" fontId="28" fillId="0" borderId="7" xfId="1" applyNumberFormat="1" applyFont="1" applyFill="1" applyBorder="1" applyAlignment="1">
      <alignment horizontal="center" vertical="center" wrapText="1"/>
    </xf>
    <xf numFmtId="168" fontId="28" fillId="0" borderId="8" xfId="1" applyNumberFormat="1" applyFont="1" applyFill="1" applyBorder="1" applyAlignment="1">
      <alignment horizontal="center" vertical="center" wrapText="1"/>
    </xf>
    <xf numFmtId="168" fontId="28" fillId="0" borderId="9" xfId="1" applyNumberFormat="1" applyFont="1" applyFill="1" applyBorder="1" applyAlignment="1">
      <alignment horizontal="center" vertical="center" wrapText="1"/>
    </xf>
    <xf numFmtId="0" fontId="28" fillId="2" borderId="5" xfId="36" applyFont="1" applyFill="1" applyBorder="1" applyAlignment="1" applyProtection="1">
      <alignment horizontal="center" vertical="center" wrapText="1"/>
      <protection hidden="1"/>
    </xf>
    <xf numFmtId="0" fontId="28" fillId="2" borderId="4" xfId="36" applyFont="1" applyFill="1" applyBorder="1" applyAlignment="1" applyProtection="1">
      <alignment horizontal="center" vertical="center" wrapText="1"/>
      <protection hidden="1"/>
    </xf>
    <xf numFmtId="0" fontId="28" fillId="0" borderId="5" xfId="36" applyFont="1" applyFill="1" applyBorder="1" applyAlignment="1" applyProtection="1">
      <alignment horizontal="center" vertical="center" wrapText="1"/>
      <protection hidden="1"/>
    </xf>
    <xf numFmtId="0" fontId="28" fillId="0" borderId="4" xfId="36" applyFont="1" applyFill="1" applyBorder="1" applyAlignment="1" applyProtection="1">
      <alignment horizontal="center" vertical="center" wrapText="1"/>
      <protection hidden="1"/>
    </xf>
    <xf numFmtId="168" fontId="28" fillId="0" borderId="4" xfId="1" applyNumberFormat="1" applyFont="1" applyFill="1" applyBorder="1" applyAlignment="1">
      <alignment horizontal="center" vertical="center" wrapText="1"/>
    </xf>
    <xf numFmtId="168" fontId="28" fillId="0" borderId="10" xfId="1" applyNumberFormat="1" applyFont="1" applyFill="1" applyBorder="1" applyAlignment="1">
      <alignment horizontal="center" vertical="center" wrapText="1"/>
    </xf>
    <xf numFmtId="0" fontId="28" fillId="0" borderId="4" xfId="34" applyFont="1" applyFill="1" applyBorder="1" applyAlignment="1">
      <alignment horizontal="center" vertical="center" wrapText="1"/>
    </xf>
    <xf numFmtId="0" fontId="28" fillId="0" borderId="10" xfId="34" applyFont="1" applyFill="1" applyBorder="1" applyAlignment="1">
      <alignment horizontal="center" vertical="center" wrapText="1"/>
    </xf>
    <xf numFmtId="168" fontId="44" fillId="0" borderId="0" xfId="16" applyNumberFormat="1" applyFont="1" applyFill="1" applyAlignment="1">
      <alignment horizontal="center" vertical="center" wrapText="1"/>
    </xf>
    <xf numFmtId="168" fontId="47" fillId="0" borderId="0" xfId="16" applyNumberFormat="1" applyFont="1" applyFill="1" applyAlignment="1">
      <alignment horizontal="center" vertical="center" wrapText="1"/>
    </xf>
    <xf numFmtId="0" fontId="28" fillId="0" borderId="7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>
      <alignment horizontal="center" vertical="center" wrapText="1"/>
    </xf>
    <xf numFmtId="0" fontId="28" fillId="2" borderId="9" xfId="1" applyNumberFormat="1" applyFont="1" applyFill="1" applyBorder="1" applyAlignment="1">
      <alignment horizontal="center" vertical="center" wrapText="1"/>
    </xf>
    <xf numFmtId="0" fontId="28" fillId="2" borderId="7" xfId="43" applyFont="1" applyFill="1" applyBorder="1" applyAlignment="1">
      <alignment horizontal="center" vertical="center" wrapText="1"/>
    </xf>
    <xf numFmtId="0" fontId="28" fillId="2" borderId="8" xfId="43" applyFont="1" applyFill="1" applyBorder="1" applyAlignment="1">
      <alignment horizontal="center" vertical="center" wrapText="1"/>
    </xf>
    <xf numFmtId="0" fontId="28" fillId="2" borderId="9" xfId="43" applyFont="1" applyFill="1" applyBorder="1" applyAlignment="1">
      <alignment horizontal="center" vertical="center" wrapText="1"/>
    </xf>
    <xf numFmtId="0" fontId="28" fillId="0" borderId="4" xfId="16" applyNumberFormat="1" applyFont="1" applyFill="1" applyBorder="1" applyAlignment="1">
      <alignment horizontal="center" vertical="center" wrapText="1"/>
    </xf>
    <xf numFmtId="0" fontId="28" fillId="0" borderId="10" xfId="16" applyNumberFormat="1" applyFont="1" applyFill="1" applyBorder="1" applyAlignment="1">
      <alignment horizontal="center" vertical="center" wrapText="1"/>
    </xf>
    <xf numFmtId="0" fontId="28" fillId="0" borderId="4" xfId="1" applyNumberFormat="1" applyFont="1" applyFill="1" applyBorder="1" applyAlignment="1">
      <alignment horizontal="center" vertical="center" wrapText="1"/>
    </xf>
    <xf numFmtId="0" fontId="28" fillId="0" borderId="10" xfId="1" applyNumberFormat="1" applyFont="1" applyFill="1" applyBorder="1" applyAlignment="1">
      <alignment horizontal="center" vertical="center" wrapText="1"/>
    </xf>
    <xf numFmtId="168" fontId="28" fillId="0" borderId="5" xfId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168" fontId="28" fillId="0" borderId="5" xfId="16" applyNumberFormat="1" applyFont="1" applyFill="1" applyBorder="1" applyAlignment="1">
      <alignment horizontal="center" vertical="center" wrapText="1"/>
    </xf>
    <xf numFmtId="168" fontId="28" fillId="2" borderId="5" xfId="1" applyNumberFormat="1" applyFont="1" applyFill="1" applyBorder="1" applyAlignment="1">
      <alignment horizontal="center" vertical="center" wrapText="1"/>
    </xf>
    <xf numFmtId="0" fontId="28" fillId="0" borderId="5" xfId="43" applyFont="1" applyFill="1" applyBorder="1" applyAlignment="1">
      <alignment horizontal="center" vertical="center" wrapText="1"/>
    </xf>
    <xf numFmtId="0" fontId="28" fillId="0" borderId="5" xfId="1" applyNumberFormat="1" applyFont="1" applyFill="1" applyBorder="1" applyAlignment="1">
      <alignment horizontal="center" vertical="center" wrapText="1"/>
    </xf>
    <xf numFmtId="0" fontId="28" fillId="2" borderId="5" xfId="1" applyNumberFormat="1" applyFont="1" applyFill="1" applyBorder="1" applyAlignment="1">
      <alignment horizontal="center" vertical="center" wrapText="1"/>
    </xf>
    <xf numFmtId="0" fontId="28" fillId="0" borderId="5" xfId="16" applyNumberFormat="1" applyFont="1" applyFill="1" applyBorder="1" applyAlignment="1">
      <alignment horizontal="center" vertical="center" wrapText="1"/>
    </xf>
    <xf numFmtId="168" fontId="28" fillId="2" borderId="5" xfId="16" applyNumberFormat="1" applyFont="1" applyFill="1" applyBorder="1" applyAlignment="1">
      <alignment horizontal="center" vertical="center" wrapText="1"/>
    </xf>
  </cellXfs>
  <cellStyles count="45">
    <cellStyle name="Comma" xfId="1" builtinId="3"/>
    <cellStyle name="Comma 10" xfId="2"/>
    <cellStyle name="Comma 10 10 2 2 2" xfId="3"/>
    <cellStyle name="Comma 10 10 2 2 2 5" xfId="4"/>
    <cellStyle name="Comma 10 2" xfId="5"/>
    <cellStyle name="Comma 10 2 2" xfId="6"/>
    <cellStyle name="Comma 10 2 2 2 2" xfId="7"/>
    <cellStyle name="Comma 10 2 3 2 2 2" xfId="8"/>
    <cellStyle name="Comma 15 2" xfId="9"/>
    <cellStyle name="Comma 15 2 2" xfId="10"/>
    <cellStyle name="Comma 15 2 2 2" xfId="11"/>
    <cellStyle name="Comma 15 2 2 2 2" xfId="12"/>
    <cellStyle name="Comma 15 2 3" xfId="13"/>
    <cellStyle name="Comma 15 2 3 2" xfId="14"/>
    <cellStyle name="Comma 2" xfId="15"/>
    <cellStyle name="Comma 2 2" xfId="16"/>
    <cellStyle name="Comma 2 2 2" xfId="17"/>
    <cellStyle name="Comma 2 2 2 3 2" xfId="18"/>
    <cellStyle name="Comma 2 2 2 3 2 2" xfId="19"/>
    <cellStyle name="Comma 2 2 3" xfId="20"/>
    <cellStyle name="Comma 2 2 3 2" xfId="21"/>
    <cellStyle name="Comma 3" xfId="22"/>
    <cellStyle name="Comma 3 2 2 2" xfId="23"/>
    <cellStyle name="Comma 3 2 2 2 2" xfId="24"/>
    <cellStyle name="Comma 3 4" xfId="25"/>
    <cellStyle name="Comma 4" xfId="26"/>
    <cellStyle name="Comma 4 2" xfId="27"/>
    <cellStyle name="Comma 4 3" xfId="28"/>
    <cellStyle name="Comma 4 6 2 2 2" xfId="29"/>
    <cellStyle name="Normal" xfId="0" builtinId="0"/>
    <cellStyle name="Normal 10" xfId="30"/>
    <cellStyle name="Normal 10 3" xfId="31"/>
    <cellStyle name="Normal 2" xfId="32"/>
    <cellStyle name="Normal 2 2 2" xfId="33"/>
    <cellStyle name="Normal 2 3" xfId="34"/>
    <cellStyle name="Normal 2 3 2" xfId="35"/>
    <cellStyle name="Normal 26" xfId="36"/>
    <cellStyle name="Normal 26 2" xfId="37"/>
    <cellStyle name="Normal 26 2 2" xfId="38"/>
    <cellStyle name="Normal 4" xfId="39"/>
    <cellStyle name="Normal 4 2" xfId="40"/>
    <cellStyle name="Normal_Bieu XDCB Phat trien KT-XH nam 2011" xfId="41"/>
    <cellStyle name="Normal_CChuyen_VinhThuan 2" xfId="42"/>
    <cellStyle name="Normal_THop_Tinh(HaNoi)" xfId="43"/>
    <cellStyle name="Normal_THop_Tinh(HaNoi)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KH2017_B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DCQH_16_20\maloaid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2017_54CT_khongcotrongNQ"/>
      <sheetName val="KH2017_BS"/>
      <sheetName val="1.TpVL"/>
      <sheetName val="2.TXBM"/>
      <sheetName val="3.LH"/>
      <sheetName val="4.MT"/>
      <sheetName val="5.VL"/>
      <sheetName val="6.TB"/>
      <sheetName val="7.BT"/>
      <sheetName val="8.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idat (2)"/>
      <sheetName val="Loaid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8"/>
  <sheetViews>
    <sheetView topLeftCell="A7" zoomScale="115" workbookViewId="0">
      <selection activeCell="H20" sqref="H20"/>
    </sheetView>
  </sheetViews>
  <sheetFormatPr defaultRowHeight="15" x14ac:dyDescent="0.25"/>
  <cols>
    <col min="1" max="1" width="5.42578125" style="95" customWidth="1"/>
    <col min="2" max="2" width="12.5703125" style="95" customWidth="1"/>
    <col min="3" max="3" width="5" style="95" customWidth="1"/>
    <col min="4" max="4" width="9.140625" style="95" bestFit="1" customWidth="1"/>
    <col min="5" max="5" width="33.7109375" style="95" customWidth="1"/>
    <col min="6" max="6" width="7.42578125" style="95" customWidth="1"/>
    <col min="7" max="7" width="11.140625" style="95" customWidth="1"/>
    <col min="8" max="8" width="55.5703125" style="97" customWidth="1"/>
    <col min="9" max="10" width="9.140625" style="95" bestFit="1" customWidth="1"/>
    <col min="11" max="11" width="69.7109375" style="95" customWidth="1"/>
    <col min="12" max="12" width="9.140625" style="95" bestFit="1"/>
    <col min="13" max="16384" width="9.140625" style="95"/>
  </cols>
  <sheetData>
    <row r="1" spans="1:31" x14ac:dyDescent="0.25">
      <c r="A1" s="253" t="s">
        <v>0</v>
      </c>
      <c r="B1" s="253"/>
      <c r="C1" s="253"/>
      <c r="D1" s="253"/>
      <c r="E1" s="253"/>
      <c r="F1" s="253"/>
      <c r="G1" s="253"/>
      <c r="H1" s="253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31" x14ac:dyDescent="0.25">
      <c r="A2" s="253" t="s">
        <v>1</v>
      </c>
      <c r="B2" s="253"/>
      <c r="C2" s="253"/>
      <c r="D2" s="253"/>
      <c r="E2" s="253"/>
      <c r="F2" s="253"/>
      <c r="G2" s="253"/>
      <c r="H2" s="253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31" ht="20.2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31" ht="20.2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31" ht="34.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31" x14ac:dyDescent="0.25">
      <c r="A6" s="250" t="s">
        <v>4</v>
      </c>
      <c r="B6" s="250"/>
      <c r="C6" s="250"/>
      <c r="D6" s="250"/>
      <c r="E6" s="250"/>
      <c r="F6" s="250"/>
      <c r="G6" s="250"/>
      <c r="H6" s="250"/>
    </row>
    <row r="7" spans="1:31" x14ac:dyDescent="0.25">
      <c r="A7" s="250" t="s">
        <v>5</v>
      </c>
      <c r="B7" s="250"/>
      <c r="C7" s="250"/>
      <c r="D7" s="250"/>
      <c r="E7" s="250"/>
      <c r="F7" s="250"/>
      <c r="G7" s="250"/>
      <c r="H7" s="250"/>
    </row>
    <row r="8" spans="1:31" ht="22.5" customHeight="1" x14ac:dyDescent="0.25">
      <c r="A8" s="250" t="s">
        <v>6</v>
      </c>
      <c r="B8" s="250"/>
      <c r="C8" s="250"/>
      <c r="D8" s="250"/>
      <c r="E8" s="250"/>
      <c r="F8" s="250"/>
      <c r="G8" s="250"/>
      <c r="H8" s="25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10" spans="1:31" x14ac:dyDescent="0.25">
      <c r="A10" s="99" t="s">
        <v>7</v>
      </c>
      <c r="B10" s="100" t="s">
        <v>8</v>
      </c>
    </row>
    <row r="11" spans="1:31" x14ac:dyDescent="0.25">
      <c r="A11" s="101" t="s">
        <v>9</v>
      </c>
      <c r="B11" s="102" t="s">
        <v>10</v>
      </c>
    </row>
    <row r="12" spans="1:31" x14ac:dyDescent="0.25">
      <c r="A12" s="101" t="s">
        <v>11</v>
      </c>
      <c r="B12" s="102" t="s">
        <v>12</v>
      </c>
    </row>
    <row r="13" spans="1:31" ht="30.75" customHeight="1" x14ac:dyDescent="0.25">
      <c r="A13" s="99" t="s">
        <v>13</v>
      </c>
      <c r="B13" s="103" t="s">
        <v>14</v>
      </c>
      <c r="G13" s="104" t="s">
        <v>7</v>
      </c>
      <c r="H13" s="105" t="s">
        <v>15</v>
      </c>
      <c r="I13" s="141" t="s">
        <v>16</v>
      </c>
      <c r="J13" s="142">
        <v>1</v>
      </c>
      <c r="K13" s="142"/>
      <c r="L13" s="143"/>
      <c r="M13" s="142"/>
      <c r="N13" s="142"/>
      <c r="O13" s="142"/>
      <c r="P13" s="144"/>
      <c r="Q13" s="144"/>
      <c r="R13" s="144"/>
      <c r="S13" s="144"/>
      <c r="T13" s="157"/>
      <c r="U13" s="157"/>
      <c r="V13" s="157"/>
      <c r="W13" s="157"/>
      <c r="X13" s="157"/>
      <c r="Y13" s="157"/>
      <c r="Z13" s="160"/>
      <c r="AA13" s="157"/>
      <c r="AB13" s="157"/>
      <c r="AC13" s="161"/>
      <c r="AD13" s="162"/>
      <c r="AE13" s="162"/>
    </row>
    <row r="14" spans="1:31" ht="30.95" customHeight="1" x14ac:dyDescent="0.25">
      <c r="G14" s="104" t="s">
        <v>13</v>
      </c>
      <c r="H14" s="105" t="s">
        <v>17</v>
      </c>
      <c r="I14" s="141" t="s">
        <v>18</v>
      </c>
      <c r="J14" s="142">
        <v>2</v>
      </c>
      <c r="K14" s="145"/>
      <c r="L14" s="146"/>
      <c r="M14" s="145"/>
      <c r="N14" s="145"/>
      <c r="O14" s="145"/>
      <c r="P14" s="147"/>
      <c r="Q14" s="147"/>
      <c r="R14" s="147"/>
      <c r="S14" s="147"/>
      <c r="T14" s="158"/>
      <c r="U14" s="158"/>
      <c r="V14" s="158"/>
      <c r="W14" s="158"/>
      <c r="X14" s="158"/>
      <c r="Y14" s="158"/>
      <c r="Z14" s="163"/>
      <c r="AA14" s="158"/>
      <c r="AB14" s="158"/>
      <c r="AC14" s="164"/>
      <c r="AD14" s="165"/>
      <c r="AE14" s="165"/>
    </row>
    <row r="15" spans="1:31" x14ac:dyDescent="0.25">
      <c r="G15" s="104" t="s">
        <v>19</v>
      </c>
      <c r="H15" s="105" t="s">
        <v>8</v>
      </c>
      <c r="I15" s="141"/>
      <c r="J15" s="142"/>
      <c r="K15" s="145"/>
      <c r="L15" s="146"/>
      <c r="M15" s="145"/>
      <c r="N15" s="145"/>
      <c r="O15" s="145"/>
      <c r="P15" s="147"/>
      <c r="Q15" s="147"/>
      <c r="R15" s="147"/>
      <c r="S15" s="147"/>
      <c r="T15" s="158"/>
      <c r="U15" s="158"/>
      <c r="V15" s="158"/>
      <c r="W15" s="158"/>
      <c r="X15" s="158"/>
      <c r="Y15" s="158"/>
      <c r="Z15" s="163"/>
      <c r="AA15" s="158"/>
      <c r="AB15" s="158"/>
      <c r="AC15" s="164"/>
      <c r="AD15" s="165"/>
      <c r="AE15" s="165"/>
    </row>
    <row r="16" spans="1:31" x14ac:dyDescent="0.25">
      <c r="G16" s="106" t="s">
        <v>20</v>
      </c>
      <c r="H16" s="107" t="s">
        <v>10</v>
      </c>
      <c r="I16" s="148" t="s">
        <v>21</v>
      </c>
      <c r="J16" s="149">
        <v>3</v>
      </c>
      <c r="K16" s="150"/>
      <c r="L16" s="151"/>
      <c r="M16" s="150"/>
      <c r="N16" s="150"/>
      <c r="O16" s="150"/>
      <c r="P16" s="152"/>
      <c r="Q16" s="152"/>
      <c r="R16" s="152"/>
      <c r="S16" s="152"/>
      <c r="T16" s="159"/>
      <c r="U16" s="159"/>
      <c r="V16" s="159"/>
      <c r="W16" s="159"/>
      <c r="X16" s="159"/>
      <c r="Y16" s="159"/>
      <c r="Z16" s="166"/>
      <c r="AA16" s="159"/>
      <c r="AB16" s="159"/>
      <c r="AC16" s="167"/>
      <c r="AD16" s="159"/>
      <c r="AE16" s="159"/>
    </row>
    <row r="17" spans="2:31" ht="15.75" x14ac:dyDescent="0.25">
      <c r="E17" s="251" t="s">
        <v>22</v>
      </c>
      <c r="F17" s="252"/>
      <c r="G17" s="106" t="s">
        <v>23</v>
      </c>
      <c r="H17" s="107" t="s">
        <v>12</v>
      </c>
      <c r="I17" s="148" t="s">
        <v>24</v>
      </c>
      <c r="J17" s="149">
        <v>4</v>
      </c>
      <c r="K17" s="150"/>
      <c r="L17" s="151"/>
      <c r="M17" s="150"/>
      <c r="N17" s="150"/>
      <c r="O17" s="150"/>
      <c r="P17" s="152"/>
      <c r="Q17" s="152"/>
      <c r="R17" s="152"/>
      <c r="S17" s="152"/>
      <c r="T17" s="159"/>
      <c r="U17" s="159"/>
      <c r="V17" s="159"/>
      <c r="W17" s="159"/>
      <c r="X17" s="159"/>
      <c r="Y17" s="159"/>
      <c r="Z17" s="166"/>
      <c r="AA17" s="159"/>
      <c r="AB17" s="159"/>
      <c r="AC17" s="167"/>
      <c r="AD17" s="159"/>
      <c r="AE17" s="159"/>
    </row>
    <row r="18" spans="2:31" ht="25.5" x14ac:dyDescent="0.25">
      <c r="G18" s="104" t="s">
        <v>25</v>
      </c>
      <c r="H18" s="105" t="s">
        <v>26</v>
      </c>
      <c r="I18" s="141"/>
      <c r="J18" s="142"/>
      <c r="K18" s="145"/>
      <c r="L18" s="146"/>
      <c r="M18" s="145"/>
      <c r="N18" s="145"/>
      <c r="O18" s="145"/>
      <c r="P18" s="147"/>
      <c r="Q18" s="147"/>
      <c r="R18" s="147"/>
      <c r="S18" s="147"/>
      <c r="T18" s="158"/>
      <c r="U18" s="158"/>
      <c r="V18" s="158"/>
      <c r="W18" s="158"/>
      <c r="X18" s="158"/>
      <c r="Y18" s="158"/>
      <c r="Z18" s="163"/>
      <c r="AA18" s="158"/>
      <c r="AB18" s="158"/>
      <c r="AC18" s="164"/>
      <c r="AD18" s="165"/>
      <c r="AE18" s="165"/>
    </row>
    <row r="19" spans="2:31" ht="33.950000000000003" customHeight="1" x14ac:dyDescent="0.25">
      <c r="E19" s="109"/>
      <c r="F19" s="109"/>
      <c r="G19" s="106" t="s">
        <v>27</v>
      </c>
      <c r="H19" s="107" t="s">
        <v>28</v>
      </c>
      <c r="I19" s="148" t="s">
        <v>29</v>
      </c>
      <c r="J19" s="149">
        <v>5</v>
      </c>
      <c r="K19" s="150"/>
      <c r="L19" s="151"/>
      <c r="M19" s="150"/>
      <c r="N19" s="150"/>
      <c r="O19" s="150"/>
      <c r="P19" s="152"/>
      <c r="Q19" s="152"/>
      <c r="R19" s="152"/>
      <c r="S19" s="152"/>
      <c r="T19" s="159"/>
      <c r="U19" s="159"/>
      <c r="V19" s="159"/>
      <c r="W19" s="159"/>
      <c r="X19" s="159"/>
      <c r="Y19" s="159"/>
      <c r="Z19" s="166"/>
      <c r="AA19" s="159"/>
      <c r="AB19" s="159"/>
      <c r="AC19" s="167"/>
      <c r="AD19" s="159"/>
      <c r="AE19" s="159"/>
    </row>
    <row r="20" spans="2:31" ht="25.5" x14ac:dyDescent="0.25">
      <c r="E20" s="109"/>
      <c r="F20" s="109"/>
      <c r="G20" s="106" t="s">
        <v>30</v>
      </c>
      <c r="H20" s="107" t="s">
        <v>31</v>
      </c>
      <c r="I20" s="148" t="s">
        <v>32</v>
      </c>
      <c r="J20" s="149">
        <v>6</v>
      </c>
      <c r="K20" s="150"/>
      <c r="L20" s="151"/>
      <c r="M20" s="150"/>
      <c r="N20" s="150"/>
      <c r="O20" s="150"/>
      <c r="P20" s="152"/>
      <c r="Q20" s="152"/>
      <c r="R20" s="152"/>
      <c r="S20" s="152"/>
      <c r="T20" s="159"/>
      <c r="U20" s="159"/>
      <c r="V20" s="159"/>
      <c r="W20" s="159"/>
      <c r="X20" s="159"/>
      <c r="Y20" s="159"/>
      <c r="Z20" s="166"/>
      <c r="AA20" s="159"/>
      <c r="AB20" s="159"/>
      <c r="AC20" s="167"/>
      <c r="AD20" s="159"/>
      <c r="AE20" s="159"/>
    </row>
    <row r="21" spans="2:31" ht="15.75" x14ac:dyDescent="0.25">
      <c r="E21" s="108"/>
      <c r="F21" s="108"/>
      <c r="G21" s="104" t="s">
        <v>33</v>
      </c>
      <c r="H21" s="105" t="s">
        <v>34</v>
      </c>
      <c r="I21" s="141" t="s">
        <v>35</v>
      </c>
      <c r="J21" s="142">
        <v>7</v>
      </c>
      <c r="K21" s="142"/>
      <c r="L21" s="143"/>
      <c r="M21" s="142"/>
      <c r="N21" s="142"/>
      <c r="O21" s="142"/>
      <c r="P21" s="144"/>
      <c r="Q21" s="144"/>
      <c r="R21" s="144"/>
      <c r="S21" s="144"/>
      <c r="T21" s="157"/>
      <c r="U21" s="157"/>
      <c r="V21" s="157"/>
      <c r="W21" s="157"/>
      <c r="X21" s="157"/>
      <c r="Y21" s="157"/>
      <c r="Z21" s="160"/>
      <c r="AA21" s="157"/>
      <c r="AB21" s="157"/>
      <c r="AC21" s="161"/>
      <c r="AD21" s="162"/>
      <c r="AE21" s="162"/>
    </row>
    <row r="22" spans="2:31" ht="27.95" customHeight="1" x14ac:dyDescent="0.25">
      <c r="E22" s="108"/>
      <c r="F22" s="108"/>
      <c r="G22" s="110" t="s">
        <v>36</v>
      </c>
      <c r="H22" s="105" t="s">
        <v>37</v>
      </c>
      <c r="I22" s="95" t="s">
        <v>38</v>
      </c>
      <c r="J22" s="153">
        <v>8</v>
      </c>
      <c r="K22" s="154"/>
    </row>
    <row r="23" spans="2:31" ht="15.75" x14ac:dyDescent="0.25">
      <c r="E23" s="108"/>
      <c r="F23" s="108"/>
      <c r="G23" s="110"/>
      <c r="H23" s="111"/>
      <c r="J23" s="155"/>
      <c r="K23" s="154"/>
    </row>
    <row r="24" spans="2:31" ht="15.75" x14ac:dyDescent="0.25">
      <c r="E24" s="108" t="s">
        <v>39</v>
      </c>
      <c r="F24" s="108"/>
      <c r="J24" s="156"/>
      <c r="K24" s="154"/>
    </row>
    <row r="25" spans="2:31" x14ac:dyDescent="0.25">
      <c r="B25" s="95" t="s">
        <v>40</v>
      </c>
      <c r="C25" s="95" t="s">
        <v>41</v>
      </c>
      <c r="D25" s="95">
        <v>1</v>
      </c>
      <c r="E25" s="112" t="s">
        <v>42</v>
      </c>
      <c r="F25" s="113" t="s">
        <v>43</v>
      </c>
      <c r="G25" s="95">
        <v>1</v>
      </c>
      <c r="H25" s="112" t="s">
        <v>42</v>
      </c>
    </row>
    <row r="26" spans="2:31" x14ac:dyDescent="0.25">
      <c r="B26" s="95" t="s">
        <v>44</v>
      </c>
      <c r="C26" s="95" t="s">
        <v>45</v>
      </c>
      <c r="D26" s="95">
        <v>2</v>
      </c>
      <c r="E26" s="114" t="s">
        <v>46</v>
      </c>
      <c r="F26" s="115" t="s">
        <v>47</v>
      </c>
      <c r="G26" s="95">
        <v>2</v>
      </c>
      <c r="H26" s="114" t="s">
        <v>46</v>
      </c>
    </row>
    <row r="27" spans="2:31" x14ac:dyDescent="0.25">
      <c r="B27" s="95" t="s">
        <v>48</v>
      </c>
      <c r="C27" s="95" t="s">
        <v>49</v>
      </c>
      <c r="D27" s="95">
        <v>3</v>
      </c>
      <c r="E27" s="116" t="s">
        <v>50</v>
      </c>
      <c r="F27" s="117" t="s">
        <v>51</v>
      </c>
      <c r="G27" s="95">
        <v>3</v>
      </c>
      <c r="H27" s="116" t="s">
        <v>50</v>
      </c>
    </row>
    <row r="28" spans="2:31" x14ac:dyDescent="0.25">
      <c r="B28" s="95" t="s">
        <v>52</v>
      </c>
      <c r="C28" s="95" t="s">
        <v>53</v>
      </c>
      <c r="D28" s="95">
        <v>4</v>
      </c>
      <c r="E28" s="114" t="s">
        <v>54</v>
      </c>
      <c r="F28" s="115" t="s">
        <v>55</v>
      </c>
      <c r="G28" s="95">
        <v>4</v>
      </c>
      <c r="H28" s="114" t="s">
        <v>54</v>
      </c>
    </row>
    <row r="29" spans="2:31" x14ac:dyDescent="0.25">
      <c r="B29" s="95" t="s">
        <v>56</v>
      </c>
      <c r="C29" s="95" t="s">
        <v>57</v>
      </c>
      <c r="D29" s="95">
        <v>5</v>
      </c>
      <c r="E29" s="114" t="s">
        <v>58</v>
      </c>
      <c r="F29" s="115" t="s">
        <v>59</v>
      </c>
      <c r="G29" s="95">
        <v>5</v>
      </c>
      <c r="H29" s="114" t="s">
        <v>58</v>
      </c>
    </row>
    <row r="30" spans="2:31" x14ac:dyDescent="0.25">
      <c r="B30" s="95" t="s">
        <v>60</v>
      </c>
      <c r="C30" s="95" t="s">
        <v>61</v>
      </c>
      <c r="D30" s="95">
        <v>6</v>
      </c>
      <c r="E30" s="114" t="s">
        <v>62</v>
      </c>
      <c r="F30" s="115" t="s">
        <v>63</v>
      </c>
      <c r="G30" s="95">
        <v>6</v>
      </c>
      <c r="H30" s="114" t="s">
        <v>62</v>
      </c>
    </row>
    <row r="31" spans="2:31" x14ac:dyDescent="0.25">
      <c r="B31" s="95" t="s">
        <v>64</v>
      </c>
      <c r="C31" s="95" t="s">
        <v>65</v>
      </c>
      <c r="D31" s="95">
        <v>7</v>
      </c>
      <c r="E31" s="114" t="s">
        <v>66</v>
      </c>
      <c r="F31" s="115" t="s">
        <v>67</v>
      </c>
      <c r="G31" s="95">
        <v>7</v>
      </c>
      <c r="H31" s="114" t="s">
        <v>66</v>
      </c>
    </row>
    <row r="32" spans="2:31" x14ac:dyDescent="0.25">
      <c r="B32" s="95" t="s">
        <v>68</v>
      </c>
      <c r="C32" s="95" t="s">
        <v>69</v>
      </c>
      <c r="D32" s="95">
        <v>8</v>
      </c>
      <c r="E32" s="114" t="s">
        <v>70</v>
      </c>
      <c r="F32" s="115" t="s">
        <v>71</v>
      </c>
      <c r="G32" s="95">
        <v>8</v>
      </c>
      <c r="H32" s="114" t="s">
        <v>70</v>
      </c>
    </row>
    <row r="33" spans="1:8" x14ac:dyDescent="0.25">
      <c r="B33" s="95" t="s">
        <v>72</v>
      </c>
      <c r="C33" s="95" t="s">
        <v>73</v>
      </c>
      <c r="D33" s="95">
        <v>9</v>
      </c>
      <c r="E33" s="114" t="s">
        <v>74</v>
      </c>
      <c r="F33" s="115" t="s">
        <v>75</v>
      </c>
      <c r="G33" s="95">
        <v>9</v>
      </c>
      <c r="H33" s="114" t="s">
        <v>74</v>
      </c>
    </row>
    <row r="34" spans="1:8" x14ac:dyDescent="0.25">
      <c r="B34" s="95" t="s">
        <v>76</v>
      </c>
      <c r="C34" s="95" t="s">
        <v>77</v>
      </c>
      <c r="D34" s="95">
        <v>10</v>
      </c>
      <c r="E34" s="114" t="s">
        <v>78</v>
      </c>
      <c r="F34" s="115" t="s">
        <v>79</v>
      </c>
      <c r="G34" s="95">
        <v>10</v>
      </c>
      <c r="H34" s="114" t="s">
        <v>78</v>
      </c>
    </row>
    <row r="35" spans="1:8" x14ac:dyDescent="0.25">
      <c r="B35" s="95" t="s">
        <v>80</v>
      </c>
      <c r="C35" s="95" t="s">
        <v>81</v>
      </c>
      <c r="D35" s="95">
        <v>11</v>
      </c>
      <c r="E35" s="114" t="s">
        <v>82</v>
      </c>
      <c r="F35" s="115" t="s">
        <v>83</v>
      </c>
      <c r="G35" s="95">
        <v>11</v>
      </c>
      <c r="H35" s="114" t="s">
        <v>82</v>
      </c>
    </row>
    <row r="36" spans="1:8" x14ac:dyDescent="0.25">
      <c r="B36" s="95" t="s">
        <v>84</v>
      </c>
      <c r="C36" s="95" t="s">
        <v>85</v>
      </c>
      <c r="D36" s="95">
        <v>12</v>
      </c>
      <c r="E36" s="118" t="s">
        <v>86</v>
      </c>
      <c r="F36" s="119" t="s">
        <v>87</v>
      </c>
      <c r="G36" s="95">
        <v>12</v>
      </c>
      <c r="H36" s="118" t="s">
        <v>86</v>
      </c>
    </row>
    <row r="37" spans="1:8" x14ac:dyDescent="0.25">
      <c r="B37" s="95" t="s">
        <v>88</v>
      </c>
      <c r="C37" s="95" t="s">
        <v>89</v>
      </c>
      <c r="D37" s="95">
        <v>13</v>
      </c>
      <c r="E37" s="114" t="s">
        <v>90</v>
      </c>
      <c r="F37" s="115" t="s">
        <v>91</v>
      </c>
      <c r="G37" s="95">
        <v>13</v>
      </c>
      <c r="H37" s="114" t="s">
        <v>90</v>
      </c>
    </row>
    <row r="38" spans="1:8" x14ac:dyDescent="0.25">
      <c r="B38" s="95" t="s">
        <v>92</v>
      </c>
      <c r="C38" s="95" t="s">
        <v>93</v>
      </c>
      <c r="D38" s="95">
        <v>14</v>
      </c>
      <c r="E38" s="114" t="s">
        <v>94</v>
      </c>
      <c r="F38" s="115" t="s">
        <v>95</v>
      </c>
      <c r="G38" s="95">
        <v>14</v>
      </c>
      <c r="H38" s="114" t="s">
        <v>94</v>
      </c>
    </row>
    <row r="39" spans="1:8" x14ac:dyDescent="0.25">
      <c r="D39" s="95">
        <v>15</v>
      </c>
      <c r="E39" s="114" t="s">
        <v>96</v>
      </c>
      <c r="F39" s="115" t="s">
        <v>97</v>
      </c>
      <c r="G39" s="95">
        <v>15</v>
      </c>
      <c r="H39" s="114" t="s">
        <v>96</v>
      </c>
    </row>
    <row r="40" spans="1:8" x14ac:dyDescent="0.25">
      <c r="A40" s="120">
        <v>1</v>
      </c>
      <c r="B40" s="121" t="s">
        <v>98</v>
      </c>
      <c r="C40" s="120">
        <v>1</v>
      </c>
      <c r="D40" s="95">
        <v>16</v>
      </c>
      <c r="E40" s="114" t="s">
        <v>99</v>
      </c>
      <c r="F40" s="115" t="s">
        <v>100</v>
      </c>
      <c r="G40" s="95">
        <v>16</v>
      </c>
      <c r="H40" s="114" t="s">
        <v>99</v>
      </c>
    </row>
    <row r="41" spans="1:8" x14ac:dyDescent="0.25">
      <c r="A41" s="120">
        <v>2</v>
      </c>
      <c r="B41" s="120" t="s">
        <v>101</v>
      </c>
      <c r="C41" s="120">
        <v>2</v>
      </c>
      <c r="D41" s="95">
        <v>17</v>
      </c>
      <c r="E41" s="114" t="s">
        <v>102</v>
      </c>
      <c r="F41" s="115" t="s">
        <v>103</v>
      </c>
      <c r="G41" s="95">
        <v>17</v>
      </c>
      <c r="H41" s="114" t="s">
        <v>102</v>
      </c>
    </row>
    <row r="42" spans="1:8" x14ac:dyDescent="0.25">
      <c r="A42" s="120">
        <v>3</v>
      </c>
      <c r="B42" s="122" t="s">
        <v>104</v>
      </c>
      <c r="C42" s="120">
        <v>3</v>
      </c>
      <c r="D42" s="95">
        <v>18</v>
      </c>
      <c r="E42" s="114" t="s">
        <v>105</v>
      </c>
      <c r="F42" s="115" t="s">
        <v>106</v>
      </c>
      <c r="G42" s="95">
        <v>18</v>
      </c>
      <c r="H42" s="114" t="s">
        <v>105</v>
      </c>
    </row>
    <row r="43" spans="1:8" x14ac:dyDescent="0.25">
      <c r="A43" s="120">
        <v>4</v>
      </c>
      <c r="B43" s="123" t="s">
        <v>107</v>
      </c>
      <c r="C43" s="120">
        <v>4</v>
      </c>
      <c r="D43" s="95">
        <v>19</v>
      </c>
      <c r="E43" s="124" t="s">
        <v>108</v>
      </c>
      <c r="F43" s="125" t="s">
        <v>109</v>
      </c>
      <c r="G43" s="126">
        <v>19</v>
      </c>
      <c r="H43" s="124" t="s">
        <v>108</v>
      </c>
    </row>
    <row r="44" spans="1:8" x14ac:dyDescent="0.25">
      <c r="A44" s="120">
        <v>5</v>
      </c>
      <c r="B44" s="127" t="s">
        <v>110</v>
      </c>
      <c r="C44" s="120">
        <v>5</v>
      </c>
      <c r="D44" s="95">
        <v>20</v>
      </c>
      <c r="E44" s="114" t="s">
        <v>111</v>
      </c>
      <c r="F44" s="115" t="s">
        <v>112</v>
      </c>
      <c r="G44" s="95">
        <v>20</v>
      </c>
      <c r="H44" s="114" t="s">
        <v>111</v>
      </c>
    </row>
    <row r="45" spans="1:8" ht="25.5" x14ac:dyDescent="0.25">
      <c r="A45" s="120">
        <v>6</v>
      </c>
      <c r="B45" s="120" t="s">
        <v>113</v>
      </c>
      <c r="C45" s="120">
        <v>6</v>
      </c>
      <c r="D45" s="95">
        <v>21</v>
      </c>
      <c r="E45" s="114" t="s">
        <v>114</v>
      </c>
      <c r="F45" s="115" t="s">
        <v>115</v>
      </c>
      <c r="G45" s="95">
        <v>21</v>
      </c>
      <c r="H45" s="114" t="s">
        <v>114</v>
      </c>
    </row>
    <row r="46" spans="1:8" x14ac:dyDescent="0.25">
      <c r="A46" s="120">
        <v>7</v>
      </c>
      <c r="B46" s="128" t="s">
        <v>116</v>
      </c>
      <c r="C46" s="120">
        <v>7</v>
      </c>
      <c r="D46" s="95">
        <v>22</v>
      </c>
      <c r="E46" s="129" t="s">
        <v>117</v>
      </c>
      <c r="F46" s="130" t="s">
        <v>118</v>
      </c>
      <c r="G46" s="131">
        <v>22</v>
      </c>
      <c r="H46" s="129" t="s">
        <v>117</v>
      </c>
    </row>
    <row r="47" spans="1:8" x14ac:dyDescent="0.25">
      <c r="A47" s="120">
        <v>8</v>
      </c>
      <c r="B47" s="120" t="s">
        <v>119</v>
      </c>
      <c r="C47" s="120">
        <v>8</v>
      </c>
      <c r="D47" s="95">
        <v>23</v>
      </c>
      <c r="E47" s="129" t="s">
        <v>120</v>
      </c>
      <c r="F47" s="130" t="s">
        <v>121</v>
      </c>
      <c r="G47" s="131">
        <v>23</v>
      </c>
      <c r="H47" s="129" t="s">
        <v>120</v>
      </c>
    </row>
    <row r="48" spans="1:8" x14ac:dyDescent="0.25">
      <c r="D48" s="95">
        <v>24</v>
      </c>
      <c r="E48" s="129" t="s">
        <v>122</v>
      </c>
      <c r="F48" s="130" t="s">
        <v>123</v>
      </c>
      <c r="G48" s="131">
        <v>24</v>
      </c>
      <c r="H48" s="129" t="s">
        <v>122</v>
      </c>
    </row>
    <row r="49" spans="4:11" x14ac:dyDescent="0.25">
      <c r="D49" s="95">
        <v>25</v>
      </c>
      <c r="E49" s="129" t="s">
        <v>124</v>
      </c>
      <c r="F49" s="130" t="s">
        <v>125</v>
      </c>
      <c r="G49" s="131">
        <v>25</v>
      </c>
      <c r="H49" s="129" t="s">
        <v>124</v>
      </c>
    </row>
    <row r="50" spans="4:11" x14ac:dyDescent="0.25">
      <c r="D50" s="95">
        <v>26</v>
      </c>
      <c r="E50" s="132" t="s">
        <v>126</v>
      </c>
      <c r="F50" s="133" t="s">
        <v>127</v>
      </c>
      <c r="G50" s="134">
        <v>26</v>
      </c>
      <c r="H50" s="132" t="s">
        <v>126</v>
      </c>
    </row>
    <row r="51" spans="4:11" x14ac:dyDescent="0.25">
      <c r="D51" s="95">
        <v>27</v>
      </c>
      <c r="E51" s="135" t="s">
        <v>128</v>
      </c>
      <c r="F51" s="136" t="s">
        <v>129</v>
      </c>
      <c r="G51" s="134">
        <v>27</v>
      </c>
      <c r="H51" s="135" t="s">
        <v>128</v>
      </c>
    </row>
    <row r="52" spans="4:11" x14ac:dyDescent="0.25">
      <c r="D52" s="95">
        <v>28</v>
      </c>
      <c r="E52" s="132" t="s">
        <v>130</v>
      </c>
      <c r="F52" s="137" t="s">
        <v>131</v>
      </c>
      <c r="G52" s="134">
        <v>28</v>
      </c>
      <c r="H52" s="132" t="s">
        <v>130</v>
      </c>
    </row>
    <row r="53" spans="4:11" x14ac:dyDescent="0.25">
      <c r="D53" s="95">
        <v>29</v>
      </c>
      <c r="E53" s="132" t="s">
        <v>132</v>
      </c>
      <c r="F53" s="137" t="s">
        <v>133</v>
      </c>
      <c r="G53" s="134">
        <v>29</v>
      </c>
      <c r="H53" s="132" t="s">
        <v>132</v>
      </c>
    </row>
    <row r="54" spans="4:11" ht="17.25" customHeight="1" x14ac:dyDescent="0.25">
      <c r="D54" s="95">
        <v>30</v>
      </c>
      <c r="E54" s="132" t="s">
        <v>134</v>
      </c>
      <c r="F54" s="133" t="s">
        <v>135</v>
      </c>
      <c r="G54" s="134">
        <v>30</v>
      </c>
      <c r="H54" s="132" t="s">
        <v>134</v>
      </c>
    </row>
    <row r="55" spans="4:11" x14ac:dyDescent="0.25">
      <c r="D55" s="95">
        <v>31</v>
      </c>
      <c r="E55" s="132" t="s">
        <v>136</v>
      </c>
      <c r="F55" s="133" t="s">
        <v>137</v>
      </c>
      <c r="G55" s="134">
        <v>31</v>
      </c>
      <c r="H55" s="132" t="s">
        <v>136</v>
      </c>
    </row>
    <row r="56" spans="4:11" x14ac:dyDescent="0.25">
      <c r="D56" s="95">
        <v>32</v>
      </c>
      <c r="E56" s="129" t="s">
        <v>138</v>
      </c>
      <c r="F56" s="117" t="s">
        <v>139</v>
      </c>
      <c r="G56" s="131">
        <v>32</v>
      </c>
      <c r="H56" s="129" t="s">
        <v>138</v>
      </c>
    </row>
    <row r="57" spans="4:11" x14ac:dyDescent="0.25">
      <c r="D57" s="95">
        <v>33</v>
      </c>
      <c r="E57" s="114" t="s">
        <v>140</v>
      </c>
      <c r="F57" s="115" t="s">
        <v>141</v>
      </c>
      <c r="G57" s="95">
        <v>33</v>
      </c>
      <c r="H57" s="114" t="s">
        <v>140</v>
      </c>
    </row>
    <row r="58" spans="4:11" x14ac:dyDescent="0.25">
      <c r="D58" s="95">
        <v>34</v>
      </c>
      <c r="E58" s="114" t="s">
        <v>142</v>
      </c>
      <c r="F58" s="115" t="s">
        <v>143</v>
      </c>
      <c r="G58" s="95">
        <v>34</v>
      </c>
      <c r="H58" s="114" t="s">
        <v>142</v>
      </c>
    </row>
    <row r="59" spans="4:11" x14ac:dyDescent="0.25">
      <c r="D59" s="95">
        <v>35</v>
      </c>
      <c r="E59" s="114" t="s">
        <v>144</v>
      </c>
      <c r="F59" s="115" t="s">
        <v>145</v>
      </c>
      <c r="G59" s="95">
        <v>35</v>
      </c>
      <c r="H59" s="114" t="s">
        <v>144</v>
      </c>
    </row>
    <row r="60" spans="4:11" x14ac:dyDescent="0.25">
      <c r="D60" s="95">
        <v>36</v>
      </c>
      <c r="E60" s="114" t="s">
        <v>146</v>
      </c>
      <c r="F60" s="115" t="s">
        <v>147</v>
      </c>
      <c r="G60" s="95">
        <v>36</v>
      </c>
      <c r="H60" s="114" t="s">
        <v>146</v>
      </c>
    </row>
    <row r="61" spans="4:11" x14ac:dyDescent="0.25">
      <c r="D61" s="95">
        <v>37</v>
      </c>
      <c r="E61" s="114" t="s">
        <v>148</v>
      </c>
      <c r="F61" s="115" t="s">
        <v>149</v>
      </c>
      <c r="G61" s="95">
        <v>37</v>
      </c>
      <c r="H61" s="114" t="s">
        <v>148</v>
      </c>
    </row>
    <row r="62" spans="4:11" x14ac:dyDescent="0.25">
      <c r="D62" s="95">
        <v>38</v>
      </c>
      <c r="E62" s="114" t="s">
        <v>150</v>
      </c>
      <c r="F62" s="115" t="s">
        <v>151</v>
      </c>
      <c r="G62" s="95">
        <v>38</v>
      </c>
      <c r="H62" s="114" t="s">
        <v>150</v>
      </c>
    </row>
    <row r="63" spans="4:11" s="96" customFormat="1" ht="25.5" x14ac:dyDescent="0.25">
      <c r="D63" s="96">
        <v>39</v>
      </c>
      <c r="E63" s="114" t="s">
        <v>152</v>
      </c>
      <c r="F63" s="115" t="s">
        <v>153</v>
      </c>
      <c r="G63" s="96">
        <v>39</v>
      </c>
      <c r="H63" s="114" t="s">
        <v>152</v>
      </c>
      <c r="J63" s="95"/>
      <c r="K63" s="95"/>
    </row>
    <row r="64" spans="4:11" x14ac:dyDescent="0.25">
      <c r="D64" s="95">
        <v>40</v>
      </c>
      <c r="E64" s="114" t="s">
        <v>154</v>
      </c>
      <c r="F64" s="115" t="s">
        <v>155</v>
      </c>
      <c r="G64" s="95">
        <v>40</v>
      </c>
      <c r="H64" s="114" t="s">
        <v>154</v>
      </c>
      <c r="J64" s="96"/>
      <c r="K64" s="96"/>
    </row>
    <row r="65" spans="4:8" x14ac:dyDescent="0.25">
      <c r="D65" s="95">
        <v>41</v>
      </c>
      <c r="E65" s="114" t="s">
        <v>156</v>
      </c>
      <c r="F65" s="115" t="s">
        <v>157</v>
      </c>
      <c r="G65" s="95">
        <v>41</v>
      </c>
      <c r="H65" s="114" t="s">
        <v>156</v>
      </c>
    </row>
    <row r="66" spans="4:8" ht="25.5" x14ac:dyDescent="0.25">
      <c r="D66" s="95">
        <v>42</v>
      </c>
      <c r="E66" s="114" t="s">
        <v>158</v>
      </c>
      <c r="F66" s="115" t="s">
        <v>159</v>
      </c>
      <c r="G66" s="95">
        <v>42</v>
      </c>
      <c r="H66" s="114" t="s">
        <v>158</v>
      </c>
    </row>
    <row r="67" spans="4:8" ht="25.5" x14ac:dyDescent="0.25">
      <c r="D67" s="95">
        <v>43</v>
      </c>
      <c r="E67" s="114" t="s">
        <v>160</v>
      </c>
      <c r="F67" s="115" t="s">
        <v>161</v>
      </c>
      <c r="G67" s="95">
        <v>43</v>
      </c>
      <c r="H67" s="114" t="s">
        <v>160</v>
      </c>
    </row>
    <row r="68" spans="4:8" x14ac:dyDescent="0.25">
      <c r="D68" s="95">
        <v>44</v>
      </c>
      <c r="E68" s="114" t="s">
        <v>162</v>
      </c>
      <c r="F68" s="115" t="s">
        <v>163</v>
      </c>
      <c r="G68" s="95">
        <v>44</v>
      </c>
      <c r="H68" s="114" t="s">
        <v>162</v>
      </c>
    </row>
    <row r="69" spans="4:8" x14ac:dyDescent="0.25">
      <c r="D69" s="95">
        <v>45</v>
      </c>
      <c r="E69" s="114" t="s">
        <v>164</v>
      </c>
      <c r="F69" s="115" t="s">
        <v>165</v>
      </c>
      <c r="G69" s="95">
        <v>45</v>
      </c>
      <c r="H69" s="114" t="s">
        <v>164</v>
      </c>
    </row>
    <row r="70" spans="4:8" x14ac:dyDescent="0.25">
      <c r="D70" s="95">
        <v>46</v>
      </c>
      <c r="E70" s="114" t="s">
        <v>166</v>
      </c>
      <c r="F70" s="115" t="s">
        <v>167</v>
      </c>
      <c r="G70" s="95">
        <v>46</v>
      </c>
      <c r="H70" s="114" t="s">
        <v>166</v>
      </c>
    </row>
    <row r="71" spans="4:8" x14ac:dyDescent="0.25">
      <c r="D71" s="95">
        <v>47</v>
      </c>
      <c r="E71" s="114" t="s">
        <v>168</v>
      </c>
      <c r="F71" s="115" t="s">
        <v>169</v>
      </c>
      <c r="G71" s="95">
        <v>47</v>
      </c>
      <c r="H71" s="114" t="s">
        <v>168</v>
      </c>
    </row>
    <row r="72" spans="4:8" x14ac:dyDescent="0.25">
      <c r="D72" s="95">
        <v>48</v>
      </c>
      <c r="E72" s="114" t="s">
        <v>170</v>
      </c>
      <c r="F72" s="115" t="s">
        <v>171</v>
      </c>
      <c r="G72" s="95">
        <v>48</v>
      </c>
      <c r="H72" s="114" t="s">
        <v>170</v>
      </c>
    </row>
    <row r="73" spans="4:8" x14ac:dyDescent="0.25">
      <c r="D73" s="95">
        <v>49</v>
      </c>
      <c r="E73" s="114" t="s">
        <v>172</v>
      </c>
      <c r="F73" s="115" t="s">
        <v>173</v>
      </c>
      <c r="G73" s="95">
        <v>49</v>
      </c>
      <c r="H73" s="114" t="s">
        <v>172</v>
      </c>
    </row>
    <row r="74" spans="4:8" x14ac:dyDescent="0.25">
      <c r="D74" s="95">
        <v>50</v>
      </c>
      <c r="E74" s="118" t="s">
        <v>174</v>
      </c>
      <c r="F74" s="119" t="s">
        <v>175</v>
      </c>
      <c r="G74" s="95">
        <v>50</v>
      </c>
      <c r="H74" s="118" t="s">
        <v>174</v>
      </c>
    </row>
    <row r="75" spans="4:8" ht="38.25" x14ac:dyDescent="0.25">
      <c r="E75" s="168" t="s">
        <v>14</v>
      </c>
      <c r="F75" s="169" t="s">
        <v>176</v>
      </c>
      <c r="G75" s="95">
        <v>64</v>
      </c>
      <c r="H75" s="168" t="s">
        <v>14</v>
      </c>
    </row>
    <row r="76" spans="4:8" x14ac:dyDescent="0.25">
      <c r="D76" s="95">
        <v>51</v>
      </c>
      <c r="E76" s="118" t="s">
        <v>177</v>
      </c>
      <c r="F76" s="119" t="s">
        <v>178</v>
      </c>
      <c r="G76" s="95">
        <v>51</v>
      </c>
      <c r="H76" s="118" t="s">
        <v>177</v>
      </c>
    </row>
    <row r="77" spans="4:8" x14ac:dyDescent="0.25">
      <c r="D77" s="95">
        <v>52</v>
      </c>
      <c r="E77" s="118" t="s">
        <v>179</v>
      </c>
      <c r="F77" s="119" t="s">
        <v>180</v>
      </c>
      <c r="G77" s="95">
        <v>52</v>
      </c>
      <c r="H77" s="118" t="s">
        <v>179</v>
      </c>
    </row>
    <row r="78" spans="4:8" x14ac:dyDescent="0.25">
      <c r="D78" s="95">
        <v>53</v>
      </c>
      <c r="E78" s="170" t="s">
        <v>181</v>
      </c>
      <c r="F78" s="171" t="s">
        <v>182</v>
      </c>
      <c r="G78" s="95">
        <v>53</v>
      </c>
      <c r="H78" s="170" t="s">
        <v>181</v>
      </c>
    </row>
    <row r="79" spans="4:8" x14ac:dyDescent="0.25">
      <c r="D79" s="95">
        <v>54</v>
      </c>
      <c r="E79" s="172" t="s">
        <v>183</v>
      </c>
      <c r="G79" s="95">
        <v>54</v>
      </c>
      <c r="H79" s="172" t="s">
        <v>183</v>
      </c>
    </row>
    <row r="80" spans="4:8" x14ac:dyDescent="0.25">
      <c r="D80" s="95">
        <v>55</v>
      </c>
      <c r="E80" s="172" t="s">
        <v>184</v>
      </c>
      <c r="F80" s="169" t="s">
        <v>185</v>
      </c>
      <c r="G80" s="95">
        <v>55</v>
      </c>
      <c r="H80" s="172" t="s">
        <v>184</v>
      </c>
    </row>
    <row r="81" spans="4:10" ht="25.5" x14ac:dyDescent="0.25">
      <c r="D81" s="95">
        <v>56</v>
      </c>
      <c r="E81" s="172" t="s">
        <v>186</v>
      </c>
      <c r="F81" s="169" t="s">
        <v>187</v>
      </c>
      <c r="G81" s="95">
        <v>56</v>
      </c>
      <c r="H81" s="172" t="s">
        <v>186</v>
      </c>
    </row>
    <row r="82" spans="4:10" x14ac:dyDescent="0.25">
      <c r="D82" s="95">
        <v>57</v>
      </c>
      <c r="E82" s="172" t="s">
        <v>188</v>
      </c>
      <c r="F82" s="169" t="s">
        <v>189</v>
      </c>
      <c r="G82" s="95">
        <v>57</v>
      </c>
      <c r="H82" s="172" t="s">
        <v>188</v>
      </c>
    </row>
    <row r="83" spans="4:10" x14ac:dyDescent="0.25">
      <c r="D83" s="95">
        <v>58</v>
      </c>
      <c r="E83" s="172" t="s">
        <v>190</v>
      </c>
      <c r="F83" s="169" t="s">
        <v>191</v>
      </c>
      <c r="G83" s="95">
        <v>58</v>
      </c>
      <c r="H83" s="172" t="s">
        <v>190</v>
      </c>
    </row>
    <row r="84" spans="4:10" x14ac:dyDescent="0.25">
      <c r="D84" s="95">
        <v>59</v>
      </c>
      <c r="E84" s="172" t="s">
        <v>192</v>
      </c>
      <c r="F84" s="169" t="s">
        <v>193</v>
      </c>
      <c r="G84" s="95">
        <v>59</v>
      </c>
      <c r="H84" s="172" t="s">
        <v>192</v>
      </c>
    </row>
    <row r="85" spans="4:10" x14ac:dyDescent="0.25">
      <c r="D85" s="95">
        <v>60</v>
      </c>
      <c r="E85" s="172" t="s">
        <v>194</v>
      </c>
      <c r="F85" s="169" t="s">
        <v>195</v>
      </c>
      <c r="G85" s="95">
        <v>60</v>
      </c>
      <c r="H85" s="172" t="s">
        <v>194</v>
      </c>
    </row>
    <row r="86" spans="4:10" x14ac:dyDescent="0.25">
      <c r="D86" s="95">
        <v>61</v>
      </c>
      <c r="E86" s="172" t="s">
        <v>196</v>
      </c>
      <c r="F86" s="169" t="s">
        <v>197</v>
      </c>
      <c r="G86" s="95">
        <v>61</v>
      </c>
      <c r="H86" s="172" t="s">
        <v>196</v>
      </c>
    </row>
    <row r="87" spans="4:10" x14ac:dyDescent="0.25">
      <c r="D87" s="95">
        <v>62</v>
      </c>
      <c r="E87" s="172" t="s">
        <v>198</v>
      </c>
      <c r="F87" s="169" t="s">
        <v>199</v>
      </c>
      <c r="G87" s="95">
        <v>62</v>
      </c>
      <c r="H87" s="172" t="s">
        <v>198</v>
      </c>
    </row>
    <row r="88" spans="4:10" ht="25.5" x14ac:dyDescent="0.25">
      <c r="D88" s="95">
        <v>63</v>
      </c>
      <c r="E88" s="172" t="s">
        <v>200</v>
      </c>
      <c r="F88" s="169" t="s">
        <v>201</v>
      </c>
      <c r="G88" s="95">
        <v>63</v>
      </c>
      <c r="H88" s="172" t="s">
        <v>200</v>
      </c>
    </row>
    <row r="91" spans="4:10" ht="25.5" x14ac:dyDescent="0.25">
      <c r="E91" s="173" t="s">
        <v>202</v>
      </c>
      <c r="F91" s="174" t="s">
        <v>203</v>
      </c>
      <c r="G91" s="175">
        <v>120000</v>
      </c>
      <c r="H91" s="176" t="s">
        <v>204</v>
      </c>
      <c r="I91" s="197" t="s">
        <v>98</v>
      </c>
      <c r="J91" s="176" t="s">
        <v>205</v>
      </c>
    </row>
    <row r="92" spans="4:10" ht="25.5" x14ac:dyDescent="0.25">
      <c r="E92" s="177" t="s">
        <v>206</v>
      </c>
      <c r="F92" s="178" t="s">
        <v>203</v>
      </c>
      <c r="G92" s="175">
        <v>112000</v>
      </c>
      <c r="H92" s="179" t="s">
        <v>207</v>
      </c>
      <c r="I92" s="120" t="s">
        <v>101</v>
      </c>
      <c r="J92" s="176" t="s">
        <v>205</v>
      </c>
    </row>
    <row r="93" spans="4:10" ht="25.5" x14ac:dyDescent="0.25">
      <c r="E93" s="173" t="s">
        <v>208</v>
      </c>
      <c r="F93" s="180" t="s">
        <v>203</v>
      </c>
      <c r="G93" s="176">
        <v>752000</v>
      </c>
      <c r="H93" s="176" t="s">
        <v>209</v>
      </c>
      <c r="I93" s="176" t="s">
        <v>104</v>
      </c>
      <c r="J93" s="176" t="s">
        <v>205</v>
      </c>
    </row>
    <row r="94" spans="4:10" ht="25.5" x14ac:dyDescent="0.25">
      <c r="E94" s="206" t="s">
        <v>210</v>
      </c>
      <c r="F94" s="180" t="s">
        <v>203</v>
      </c>
      <c r="G94" s="175">
        <v>3066300</v>
      </c>
      <c r="H94" s="176" t="s">
        <v>209</v>
      </c>
      <c r="I94" s="198" t="s">
        <v>107</v>
      </c>
      <c r="J94" s="176" t="s">
        <v>205</v>
      </c>
    </row>
    <row r="95" spans="4:10" ht="25.5" x14ac:dyDescent="0.25">
      <c r="E95" s="206" t="s">
        <v>211</v>
      </c>
      <c r="F95" s="180" t="s">
        <v>203</v>
      </c>
      <c r="G95" s="181">
        <v>961000</v>
      </c>
      <c r="H95" s="176" t="s">
        <v>209</v>
      </c>
      <c r="I95" s="198" t="s">
        <v>110</v>
      </c>
      <c r="J95" s="176" t="s">
        <v>205</v>
      </c>
    </row>
    <row r="96" spans="4:10" ht="25.5" x14ac:dyDescent="0.25">
      <c r="E96" s="182" t="s">
        <v>212</v>
      </c>
      <c r="F96" s="180" t="s">
        <v>203</v>
      </c>
      <c r="G96" s="183">
        <v>230000</v>
      </c>
      <c r="H96" s="176" t="s">
        <v>209</v>
      </c>
      <c r="I96" s="120" t="s">
        <v>113</v>
      </c>
      <c r="J96" s="176" t="s">
        <v>205</v>
      </c>
    </row>
    <row r="97" spans="3:10" ht="25.5" x14ac:dyDescent="0.25">
      <c r="E97" s="184" t="s">
        <v>213</v>
      </c>
      <c r="F97" s="178" t="s">
        <v>203</v>
      </c>
      <c r="G97" s="185">
        <v>188300</v>
      </c>
      <c r="H97" s="186" t="s">
        <v>214</v>
      </c>
      <c r="I97" s="199" t="s">
        <v>116</v>
      </c>
      <c r="J97" s="176" t="s">
        <v>205</v>
      </c>
    </row>
    <row r="98" spans="3:10" ht="25.5" x14ac:dyDescent="0.25">
      <c r="E98" s="187" t="s">
        <v>215</v>
      </c>
      <c r="F98" s="188" t="s">
        <v>203</v>
      </c>
      <c r="G98" s="189">
        <v>583400</v>
      </c>
      <c r="H98" s="190" t="s">
        <v>216</v>
      </c>
      <c r="I98" s="200" t="s">
        <v>119</v>
      </c>
      <c r="J98" s="201" t="s">
        <v>205</v>
      </c>
    </row>
    <row r="102" spans="3:10" ht="16.5" x14ac:dyDescent="0.25">
      <c r="C102" s="191">
        <v>1</v>
      </c>
      <c r="D102" s="192" t="s">
        <v>217</v>
      </c>
      <c r="E102" s="193" t="s">
        <v>218</v>
      </c>
    </row>
    <row r="103" spans="3:10" ht="16.5" x14ac:dyDescent="0.25">
      <c r="C103" s="194" t="s">
        <v>219</v>
      </c>
      <c r="D103" s="195" t="s">
        <v>220</v>
      </c>
      <c r="E103" s="196" t="s">
        <v>221</v>
      </c>
    </row>
    <row r="104" spans="3:10" ht="16.5" x14ac:dyDescent="0.25">
      <c r="C104" s="194" t="s">
        <v>222</v>
      </c>
      <c r="D104" s="195" t="s">
        <v>223</v>
      </c>
      <c r="E104" s="196" t="s">
        <v>224</v>
      </c>
    </row>
    <row r="105" spans="3:10" ht="16.5" x14ac:dyDescent="0.25">
      <c r="C105" s="194" t="s">
        <v>225</v>
      </c>
      <c r="D105" s="195" t="s">
        <v>226</v>
      </c>
      <c r="E105" s="196" t="s">
        <v>227</v>
      </c>
    </row>
    <row r="106" spans="3:10" ht="16.5" x14ac:dyDescent="0.25">
      <c r="C106" s="194" t="s">
        <v>228</v>
      </c>
      <c r="D106" s="195" t="s">
        <v>229</v>
      </c>
      <c r="E106" s="196" t="s">
        <v>230</v>
      </c>
    </row>
    <row r="107" spans="3:10" ht="16.5" x14ac:dyDescent="0.25">
      <c r="C107" s="194" t="s">
        <v>231</v>
      </c>
      <c r="D107" s="195" t="s">
        <v>232</v>
      </c>
      <c r="E107" s="196" t="s">
        <v>233</v>
      </c>
    </row>
    <row r="108" spans="3:10" ht="16.5" x14ac:dyDescent="0.25">
      <c r="C108" s="194" t="s">
        <v>234</v>
      </c>
      <c r="D108" s="195" t="s">
        <v>235</v>
      </c>
      <c r="E108" s="196" t="s">
        <v>236</v>
      </c>
    </row>
    <row r="109" spans="3:10" ht="16.5" x14ac:dyDescent="0.25">
      <c r="C109" s="194" t="s">
        <v>237</v>
      </c>
      <c r="D109" s="195" t="s">
        <v>238</v>
      </c>
      <c r="E109" s="196" t="s">
        <v>239</v>
      </c>
    </row>
    <row r="110" spans="3:10" ht="16.5" x14ac:dyDescent="0.25">
      <c r="C110" s="194" t="s">
        <v>240</v>
      </c>
      <c r="D110" s="195" t="s">
        <v>241</v>
      </c>
      <c r="E110" s="196" t="s">
        <v>242</v>
      </c>
    </row>
    <row r="111" spans="3:10" ht="16.5" x14ac:dyDescent="0.25">
      <c r="C111" s="194" t="s">
        <v>243</v>
      </c>
      <c r="D111" s="195" t="s">
        <v>244</v>
      </c>
      <c r="E111" s="196" t="s">
        <v>245</v>
      </c>
    </row>
    <row r="112" spans="3:10" ht="16.5" x14ac:dyDescent="0.25">
      <c r="C112" s="194" t="s">
        <v>246</v>
      </c>
      <c r="D112" s="195" t="s">
        <v>247</v>
      </c>
      <c r="E112" s="196" t="s">
        <v>248</v>
      </c>
    </row>
    <row r="113" spans="3:5" ht="16.5" x14ac:dyDescent="0.25">
      <c r="C113" s="194" t="s">
        <v>249</v>
      </c>
      <c r="D113" s="195" t="s">
        <v>250</v>
      </c>
      <c r="E113" s="196" t="s">
        <v>251</v>
      </c>
    </row>
    <row r="114" spans="3:5" ht="16.5" x14ac:dyDescent="0.25">
      <c r="C114" s="191">
        <v>2</v>
      </c>
      <c r="D114" s="192" t="s">
        <v>252</v>
      </c>
      <c r="E114" s="193" t="s">
        <v>253</v>
      </c>
    </row>
    <row r="115" spans="3:5" ht="16.5" x14ac:dyDescent="0.25">
      <c r="C115" s="194" t="s">
        <v>254</v>
      </c>
      <c r="D115" s="195" t="s">
        <v>255</v>
      </c>
      <c r="E115" s="196" t="s">
        <v>256</v>
      </c>
    </row>
    <row r="116" spans="3:5" ht="16.5" x14ac:dyDescent="0.25">
      <c r="C116" s="194" t="s">
        <v>257</v>
      </c>
      <c r="D116" s="195" t="s">
        <v>258</v>
      </c>
      <c r="E116" s="196" t="s">
        <v>259</v>
      </c>
    </row>
    <row r="117" spans="3:5" ht="16.5" x14ac:dyDescent="0.25">
      <c r="C117" s="194" t="s">
        <v>260</v>
      </c>
      <c r="D117" s="195" t="s">
        <v>261</v>
      </c>
      <c r="E117" s="196" t="s">
        <v>262</v>
      </c>
    </row>
    <row r="118" spans="3:5" ht="16.5" x14ac:dyDescent="0.25">
      <c r="C118" s="194" t="s">
        <v>263</v>
      </c>
      <c r="D118" s="195" t="s">
        <v>264</v>
      </c>
      <c r="E118" s="196" t="s">
        <v>265</v>
      </c>
    </row>
    <row r="119" spans="3:5" ht="16.5" x14ac:dyDescent="0.25">
      <c r="C119" s="194" t="s">
        <v>266</v>
      </c>
      <c r="D119" s="195" t="s">
        <v>267</v>
      </c>
      <c r="E119" s="196" t="s">
        <v>268</v>
      </c>
    </row>
    <row r="120" spans="3:5" ht="16.5" x14ac:dyDescent="0.25">
      <c r="C120" s="194" t="s">
        <v>269</v>
      </c>
      <c r="D120" s="195" t="s">
        <v>270</v>
      </c>
      <c r="E120" s="196" t="s">
        <v>271</v>
      </c>
    </row>
    <row r="121" spans="3:5" ht="16.5" x14ac:dyDescent="0.25">
      <c r="C121" s="194" t="s">
        <v>272</v>
      </c>
      <c r="D121" s="195" t="s">
        <v>273</v>
      </c>
      <c r="E121" s="196" t="s">
        <v>274</v>
      </c>
    </row>
    <row r="122" spans="3:5" ht="16.5" x14ac:dyDescent="0.25">
      <c r="C122" s="194" t="s">
        <v>275</v>
      </c>
      <c r="D122" s="195" t="s">
        <v>276</v>
      </c>
      <c r="E122" s="196" t="s">
        <v>277</v>
      </c>
    </row>
    <row r="123" spans="3:5" ht="16.5" x14ac:dyDescent="0.25">
      <c r="C123" s="194" t="s">
        <v>278</v>
      </c>
      <c r="D123" s="195" t="s">
        <v>279</v>
      </c>
      <c r="E123" s="196" t="s">
        <v>280</v>
      </c>
    </row>
    <row r="124" spans="3:5" ht="16.5" x14ac:dyDescent="0.25">
      <c r="C124" s="194" t="s">
        <v>281</v>
      </c>
      <c r="D124" s="195" t="s">
        <v>282</v>
      </c>
      <c r="E124" s="196" t="s">
        <v>283</v>
      </c>
    </row>
    <row r="125" spans="3:5" ht="16.5" x14ac:dyDescent="0.25">
      <c r="C125" s="194" t="s">
        <v>284</v>
      </c>
      <c r="D125" s="195" t="s">
        <v>285</v>
      </c>
      <c r="E125" s="196" t="s">
        <v>286</v>
      </c>
    </row>
    <row r="126" spans="3:5" ht="16.5" x14ac:dyDescent="0.25">
      <c r="C126" s="194" t="s">
        <v>287</v>
      </c>
      <c r="D126" s="195" t="s">
        <v>288</v>
      </c>
      <c r="E126" s="196" t="s">
        <v>289</v>
      </c>
    </row>
    <row r="127" spans="3:5" ht="16.5" x14ac:dyDescent="0.25">
      <c r="C127" s="194" t="s">
        <v>290</v>
      </c>
      <c r="D127" s="195" t="s">
        <v>291</v>
      </c>
      <c r="E127" s="196" t="s">
        <v>292</v>
      </c>
    </row>
    <row r="128" spans="3:5" ht="16.5" x14ac:dyDescent="0.25">
      <c r="C128" s="194" t="s">
        <v>293</v>
      </c>
      <c r="D128" s="195" t="s">
        <v>294</v>
      </c>
      <c r="E128" s="196" t="s">
        <v>295</v>
      </c>
    </row>
    <row r="129" spans="3:6" ht="16.5" x14ac:dyDescent="0.25">
      <c r="C129" s="194" t="s">
        <v>296</v>
      </c>
      <c r="D129" s="195" t="s">
        <v>297</v>
      </c>
      <c r="E129" s="196" t="s">
        <v>298</v>
      </c>
    </row>
    <row r="130" spans="3:6" ht="16.5" x14ac:dyDescent="0.25">
      <c r="C130" s="191">
        <v>3</v>
      </c>
      <c r="D130" s="192" t="s">
        <v>299</v>
      </c>
      <c r="E130" s="193" t="s">
        <v>300</v>
      </c>
    </row>
    <row r="131" spans="3:6" ht="16.5" x14ac:dyDescent="0.25">
      <c r="C131" s="194" t="s">
        <v>301</v>
      </c>
      <c r="D131" s="195" t="s">
        <v>302</v>
      </c>
      <c r="E131" s="196" t="s">
        <v>303</v>
      </c>
    </row>
    <row r="132" spans="3:6" ht="16.5" x14ac:dyDescent="0.25">
      <c r="C132" s="194" t="s">
        <v>304</v>
      </c>
      <c r="D132" s="195" t="s">
        <v>305</v>
      </c>
      <c r="E132" s="196" t="s">
        <v>306</v>
      </c>
    </row>
    <row r="133" spans="3:6" ht="16.5" x14ac:dyDescent="0.25">
      <c r="C133" s="194" t="s">
        <v>307</v>
      </c>
      <c r="D133" s="195" t="s">
        <v>308</v>
      </c>
      <c r="E133" s="196" t="s">
        <v>309</v>
      </c>
    </row>
    <row r="134" spans="3:6" ht="16.5" x14ac:dyDescent="0.25">
      <c r="C134" s="194" t="s">
        <v>310</v>
      </c>
      <c r="D134" s="195" t="s">
        <v>311</v>
      </c>
      <c r="E134" s="196" t="s">
        <v>312</v>
      </c>
    </row>
    <row r="135" spans="3:6" ht="16.5" x14ac:dyDescent="0.25">
      <c r="C135" s="194" t="s">
        <v>313</v>
      </c>
      <c r="D135" s="195" t="s">
        <v>95</v>
      </c>
      <c r="E135" s="196" t="s">
        <v>314</v>
      </c>
    </row>
    <row r="136" spans="3:6" ht="16.5" x14ac:dyDescent="0.25">
      <c r="C136" s="202" t="s">
        <v>315</v>
      </c>
      <c r="D136" s="203" t="s">
        <v>316</v>
      </c>
      <c r="E136" s="204" t="s">
        <v>317</v>
      </c>
      <c r="F136" s="205" t="s">
        <v>318</v>
      </c>
    </row>
    <row r="137" spans="3:6" ht="16.5" x14ac:dyDescent="0.25">
      <c r="C137" s="194" t="s">
        <v>319</v>
      </c>
      <c r="D137" s="195" t="s">
        <v>320</v>
      </c>
      <c r="E137" s="196" t="s">
        <v>321</v>
      </c>
    </row>
    <row r="138" spans="3:6" ht="16.5" x14ac:dyDescent="0.25">
      <c r="C138" s="194" t="s">
        <v>322</v>
      </c>
      <c r="D138" s="195" t="s">
        <v>323</v>
      </c>
      <c r="E138" s="196" t="s">
        <v>324</v>
      </c>
    </row>
    <row r="139" spans="3:6" ht="16.5" x14ac:dyDescent="0.25">
      <c r="C139" s="194" t="s">
        <v>325</v>
      </c>
      <c r="D139" s="195" t="s">
        <v>326</v>
      </c>
      <c r="E139" s="196" t="s">
        <v>327</v>
      </c>
    </row>
    <row r="140" spans="3:6" ht="16.5" x14ac:dyDescent="0.25">
      <c r="C140" s="194" t="s">
        <v>328</v>
      </c>
      <c r="D140" s="195" t="s">
        <v>329</v>
      </c>
      <c r="E140" s="196" t="s">
        <v>330</v>
      </c>
    </row>
    <row r="141" spans="3:6" ht="16.5" x14ac:dyDescent="0.25">
      <c r="C141" s="194" t="s">
        <v>331</v>
      </c>
      <c r="D141" s="195" t="s">
        <v>332</v>
      </c>
      <c r="E141" s="196" t="s">
        <v>333</v>
      </c>
    </row>
    <row r="142" spans="3:6" ht="16.5" x14ac:dyDescent="0.25">
      <c r="C142" s="194" t="s">
        <v>334</v>
      </c>
      <c r="D142" s="195" t="s">
        <v>335</v>
      </c>
      <c r="E142" s="196" t="s">
        <v>336</v>
      </c>
    </row>
    <row r="143" spans="3:6" ht="16.5" x14ac:dyDescent="0.25">
      <c r="C143" s="194" t="s">
        <v>337</v>
      </c>
      <c r="D143" s="195" t="s">
        <v>338</v>
      </c>
      <c r="E143" s="196" t="s">
        <v>339</v>
      </c>
    </row>
    <row r="144" spans="3:6" ht="16.5" x14ac:dyDescent="0.25">
      <c r="C144" s="191">
        <v>4</v>
      </c>
      <c r="D144" s="192" t="s">
        <v>340</v>
      </c>
      <c r="E144" s="193" t="s">
        <v>341</v>
      </c>
    </row>
    <row r="145" spans="3:5" ht="16.5" x14ac:dyDescent="0.25">
      <c r="C145" s="194" t="s">
        <v>342</v>
      </c>
      <c r="D145" s="195" t="s">
        <v>343</v>
      </c>
      <c r="E145" s="196" t="s">
        <v>344</v>
      </c>
    </row>
    <row r="146" spans="3:5" ht="16.5" x14ac:dyDescent="0.25">
      <c r="C146" s="194" t="s">
        <v>345</v>
      </c>
      <c r="D146" s="195" t="s">
        <v>346</v>
      </c>
      <c r="E146" s="196" t="s">
        <v>347</v>
      </c>
    </row>
    <row r="147" spans="3:5" ht="16.5" x14ac:dyDescent="0.25">
      <c r="C147" s="194" t="s">
        <v>348</v>
      </c>
      <c r="D147" s="195" t="s">
        <v>349</v>
      </c>
      <c r="E147" s="196" t="s">
        <v>350</v>
      </c>
    </row>
    <row r="148" spans="3:5" ht="16.5" x14ac:dyDescent="0.25">
      <c r="C148" s="194" t="s">
        <v>351</v>
      </c>
      <c r="D148" s="195" t="s">
        <v>352</v>
      </c>
      <c r="E148" s="196" t="s">
        <v>353</v>
      </c>
    </row>
    <row r="149" spans="3:5" ht="16.5" x14ac:dyDescent="0.25">
      <c r="C149" s="194" t="s">
        <v>354</v>
      </c>
      <c r="D149" s="195" t="s">
        <v>355</v>
      </c>
      <c r="E149" s="196" t="s">
        <v>356</v>
      </c>
    </row>
    <row r="150" spans="3:5" ht="16.5" x14ac:dyDescent="0.25">
      <c r="C150" s="194" t="s">
        <v>357</v>
      </c>
      <c r="D150" s="195" t="s">
        <v>358</v>
      </c>
      <c r="E150" s="196" t="s">
        <v>359</v>
      </c>
    </row>
    <row r="151" spans="3:5" ht="16.5" x14ac:dyDescent="0.25">
      <c r="C151" s="194" t="s">
        <v>360</v>
      </c>
      <c r="D151" s="195" t="s">
        <v>73</v>
      </c>
      <c r="E151" s="196" t="s">
        <v>361</v>
      </c>
    </row>
    <row r="152" spans="3:5" ht="16.5" x14ac:dyDescent="0.25">
      <c r="C152" s="194" t="s">
        <v>362</v>
      </c>
      <c r="D152" s="195" t="s">
        <v>363</v>
      </c>
      <c r="E152" s="196" t="s">
        <v>364</v>
      </c>
    </row>
    <row r="153" spans="3:5" ht="16.5" x14ac:dyDescent="0.25">
      <c r="C153" s="194" t="s">
        <v>365</v>
      </c>
      <c r="D153" s="195" t="s">
        <v>366</v>
      </c>
      <c r="E153" s="196" t="s">
        <v>367</v>
      </c>
    </row>
    <row r="154" spans="3:5" ht="16.5" x14ac:dyDescent="0.25">
      <c r="C154" s="194" t="s">
        <v>368</v>
      </c>
      <c r="D154" s="195" t="s">
        <v>369</v>
      </c>
      <c r="E154" s="196" t="s">
        <v>370</v>
      </c>
    </row>
    <row r="155" spans="3:5" ht="16.5" x14ac:dyDescent="0.25">
      <c r="C155" s="194" t="s">
        <v>371</v>
      </c>
      <c r="D155" s="195" t="s">
        <v>372</v>
      </c>
      <c r="E155" s="196" t="s">
        <v>373</v>
      </c>
    </row>
    <row r="156" spans="3:5" ht="16.5" x14ac:dyDescent="0.25">
      <c r="C156" s="194" t="s">
        <v>374</v>
      </c>
      <c r="D156" s="195" t="s">
        <v>375</v>
      </c>
      <c r="E156" s="196" t="s">
        <v>376</v>
      </c>
    </row>
    <row r="157" spans="3:5" ht="16.5" x14ac:dyDescent="0.25">
      <c r="C157" s="194" t="s">
        <v>377</v>
      </c>
      <c r="D157" s="195" t="s">
        <v>378</v>
      </c>
      <c r="E157" s="196" t="s">
        <v>379</v>
      </c>
    </row>
    <row r="158" spans="3:5" ht="16.5" x14ac:dyDescent="0.25">
      <c r="C158" s="194" t="s">
        <v>380</v>
      </c>
      <c r="D158" s="195" t="s">
        <v>381</v>
      </c>
      <c r="E158" s="196" t="s">
        <v>382</v>
      </c>
    </row>
    <row r="159" spans="3:5" ht="16.5" x14ac:dyDescent="0.25">
      <c r="C159" s="194" t="s">
        <v>383</v>
      </c>
      <c r="D159" s="195" t="s">
        <v>384</v>
      </c>
      <c r="E159" s="196" t="s">
        <v>385</v>
      </c>
    </row>
    <row r="160" spans="3:5" ht="16.5" x14ac:dyDescent="0.25">
      <c r="C160" s="194" t="s">
        <v>386</v>
      </c>
      <c r="D160" s="195" t="s">
        <v>387</v>
      </c>
      <c r="E160" s="196" t="s">
        <v>388</v>
      </c>
    </row>
    <row r="161" spans="3:5" ht="16.5" x14ac:dyDescent="0.25">
      <c r="C161" s="194" t="s">
        <v>389</v>
      </c>
      <c r="D161" s="195" t="s">
        <v>390</v>
      </c>
      <c r="E161" s="196" t="s">
        <v>391</v>
      </c>
    </row>
    <row r="162" spans="3:5" ht="16.5" x14ac:dyDescent="0.25">
      <c r="C162" s="194" t="s">
        <v>392</v>
      </c>
      <c r="D162" s="195" t="s">
        <v>393</v>
      </c>
      <c r="E162" s="196" t="s">
        <v>394</v>
      </c>
    </row>
    <row r="163" spans="3:5" ht="16.5" x14ac:dyDescent="0.25">
      <c r="C163" s="194" t="s">
        <v>395</v>
      </c>
      <c r="D163" s="195" t="s">
        <v>396</v>
      </c>
      <c r="E163" s="196" t="s">
        <v>397</v>
      </c>
    </row>
    <row r="164" spans="3:5" ht="16.5" x14ac:dyDescent="0.25">
      <c r="C164" s="194" t="s">
        <v>398</v>
      </c>
      <c r="D164" s="195" t="s">
        <v>399</v>
      </c>
      <c r="E164" s="196" t="s">
        <v>400</v>
      </c>
    </row>
    <row r="165" spans="3:5" ht="16.5" x14ac:dyDescent="0.25">
      <c r="C165" s="191">
        <v>5</v>
      </c>
      <c r="D165" s="192" t="s">
        <v>401</v>
      </c>
      <c r="E165" s="193" t="s">
        <v>402</v>
      </c>
    </row>
    <row r="166" spans="3:5" ht="16.5" x14ac:dyDescent="0.25">
      <c r="C166" s="194" t="s">
        <v>403</v>
      </c>
      <c r="D166" s="195" t="s">
        <v>404</v>
      </c>
      <c r="E166" s="196" t="s">
        <v>405</v>
      </c>
    </row>
    <row r="167" spans="3:5" ht="16.5" x14ac:dyDescent="0.25">
      <c r="C167" s="194" t="s">
        <v>406</v>
      </c>
      <c r="D167" s="195" t="s">
        <v>407</v>
      </c>
      <c r="E167" s="196" t="s">
        <v>408</v>
      </c>
    </row>
    <row r="168" spans="3:5" ht="16.5" x14ac:dyDescent="0.25">
      <c r="C168" s="194" t="s">
        <v>409</v>
      </c>
      <c r="D168" s="195" t="s">
        <v>410</v>
      </c>
      <c r="E168" s="196" t="s">
        <v>411</v>
      </c>
    </row>
    <row r="169" spans="3:5" ht="16.5" x14ac:dyDescent="0.25">
      <c r="C169" s="194" t="s">
        <v>412</v>
      </c>
      <c r="D169" s="195" t="s">
        <v>413</v>
      </c>
      <c r="E169" s="196" t="s">
        <v>414</v>
      </c>
    </row>
    <row r="170" spans="3:5" ht="16.5" x14ac:dyDescent="0.25">
      <c r="C170" s="194" t="s">
        <v>415</v>
      </c>
      <c r="D170" s="195" t="s">
        <v>416</v>
      </c>
      <c r="E170" s="196" t="s">
        <v>417</v>
      </c>
    </row>
    <row r="171" spans="3:5" ht="16.5" x14ac:dyDescent="0.25">
      <c r="C171" s="194" t="s">
        <v>418</v>
      </c>
      <c r="D171" s="195" t="s">
        <v>419</v>
      </c>
      <c r="E171" s="196" t="s">
        <v>420</v>
      </c>
    </row>
    <row r="172" spans="3:5" ht="16.5" x14ac:dyDescent="0.25">
      <c r="C172" s="194" t="s">
        <v>421</v>
      </c>
      <c r="D172" s="195" t="s">
        <v>422</v>
      </c>
      <c r="E172" s="196" t="s">
        <v>423</v>
      </c>
    </row>
    <row r="173" spans="3:5" ht="16.5" x14ac:dyDescent="0.25">
      <c r="C173" s="194" t="s">
        <v>424</v>
      </c>
      <c r="D173" s="195" t="s">
        <v>425</v>
      </c>
      <c r="E173" s="196" t="s">
        <v>426</v>
      </c>
    </row>
    <row r="174" spans="3:5" ht="16.5" x14ac:dyDescent="0.25">
      <c r="C174" s="194" t="s">
        <v>427</v>
      </c>
      <c r="D174" s="195" t="s">
        <v>428</v>
      </c>
      <c r="E174" s="196" t="s">
        <v>429</v>
      </c>
    </row>
    <row r="175" spans="3:5" ht="16.5" x14ac:dyDescent="0.25">
      <c r="C175" s="194" t="s">
        <v>430</v>
      </c>
      <c r="D175" s="195" t="s">
        <v>431</v>
      </c>
      <c r="E175" s="196" t="s">
        <v>432</v>
      </c>
    </row>
    <row r="176" spans="3:5" ht="16.5" x14ac:dyDescent="0.25">
      <c r="C176" s="194" t="s">
        <v>433</v>
      </c>
      <c r="D176" s="195" t="s">
        <v>434</v>
      </c>
      <c r="E176" s="196" t="s">
        <v>435</v>
      </c>
    </row>
    <row r="177" spans="3:5" ht="16.5" x14ac:dyDescent="0.25">
      <c r="C177" s="194" t="s">
        <v>436</v>
      </c>
      <c r="D177" s="195" t="s">
        <v>437</v>
      </c>
      <c r="E177" s="196" t="s">
        <v>438</v>
      </c>
    </row>
    <row r="178" spans="3:5" ht="16.5" x14ac:dyDescent="0.25">
      <c r="C178" s="194" t="s">
        <v>439</v>
      </c>
      <c r="D178" s="195" t="s">
        <v>440</v>
      </c>
      <c r="E178" s="196" t="s">
        <v>441</v>
      </c>
    </row>
    <row r="179" spans="3:5" ht="16.5" x14ac:dyDescent="0.25">
      <c r="C179" s="194" t="s">
        <v>442</v>
      </c>
      <c r="D179" s="195" t="s">
        <v>443</v>
      </c>
      <c r="E179" s="196" t="s">
        <v>444</v>
      </c>
    </row>
    <row r="180" spans="3:5" ht="16.5" x14ac:dyDescent="0.25">
      <c r="C180" s="194" t="s">
        <v>445</v>
      </c>
      <c r="D180" s="195" t="s">
        <v>446</v>
      </c>
      <c r="E180" s="196" t="s">
        <v>447</v>
      </c>
    </row>
    <row r="181" spans="3:5" ht="16.5" x14ac:dyDescent="0.25">
      <c r="C181" s="194" t="s">
        <v>448</v>
      </c>
      <c r="D181" s="195" t="s">
        <v>449</v>
      </c>
      <c r="E181" s="196" t="s">
        <v>450</v>
      </c>
    </row>
    <row r="182" spans="3:5" ht="16.5" x14ac:dyDescent="0.25">
      <c r="C182" s="194" t="s">
        <v>451</v>
      </c>
      <c r="D182" s="195" t="s">
        <v>452</v>
      </c>
      <c r="E182" s="196" t="s">
        <v>453</v>
      </c>
    </row>
    <row r="183" spans="3:5" ht="16.5" x14ac:dyDescent="0.25">
      <c r="C183" s="191">
        <v>6</v>
      </c>
      <c r="D183" s="192" t="s">
        <v>454</v>
      </c>
      <c r="E183" s="193" t="s">
        <v>455</v>
      </c>
    </row>
    <row r="184" spans="3:5" ht="16.5" x14ac:dyDescent="0.25">
      <c r="C184" s="194" t="s">
        <v>456</v>
      </c>
      <c r="D184" s="195" t="s">
        <v>93</v>
      </c>
      <c r="E184" s="196" t="s">
        <v>92</v>
      </c>
    </row>
    <row r="185" spans="3:5" ht="16.5" x14ac:dyDescent="0.25">
      <c r="C185" s="194" t="s">
        <v>457</v>
      </c>
      <c r="D185" s="195" t="s">
        <v>458</v>
      </c>
      <c r="E185" s="196" t="s">
        <v>459</v>
      </c>
    </row>
    <row r="186" spans="3:5" ht="16.5" x14ac:dyDescent="0.25">
      <c r="C186" s="194" t="s">
        <v>460</v>
      </c>
      <c r="D186" s="195" t="s">
        <v>49</v>
      </c>
      <c r="E186" s="196" t="s">
        <v>461</v>
      </c>
    </row>
    <row r="187" spans="3:5" ht="16.5" x14ac:dyDescent="0.25">
      <c r="C187" s="194" t="s">
        <v>462</v>
      </c>
      <c r="D187" s="195" t="s">
        <v>463</v>
      </c>
      <c r="E187" s="196" t="s">
        <v>464</v>
      </c>
    </row>
    <row r="188" spans="3:5" ht="16.5" x14ac:dyDescent="0.25">
      <c r="C188" s="194" t="s">
        <v>465</v>
      </c>
      <c r="D188" s="195" t="s">
        <v>61</v>
      </c>
      <c r="E188" s="196" t="s">
        <v>466</v>
      </c>
    </row>
    <row r="189" spans="3:5" ht="16.5" x14ac:dyDescent="0.25">
      <c r="C189" s="194" t="s">
        <v>467</v>
      </c>
      <c r="D189" s="195" t="s">
        <v>77</v>
      </c>
      <c r="E189" s="196" t="s">
        <v>468</v>
      </c>
    </row>
    <row r="190" spans="3:5" ht="16.5" x14ac:dyDescent="0.25">
      <c r="C190" s="194" t="s">
        <v>469</v>
      </c>
      <c r="D190" s="195" t="s">
        <v>85</v>
      </c>
      <c r="E190" s="196" t="s">
        <v>470</v>
      </c>
    </row>
    <row r="191" spans="3:5" ht="16.5" x14ac:dyDescent="0.25">
      <c r="C191" s="194" t="s">
        <v>471</v>
      </c>
      <c r="D191" s="195" t="s">
        <v>472</v>
      </c>
      <c r="E191" s="196" t="s">
        <v>473</v>
      </c>
    </row>
    <row r="192" spans="3:5" ht="16.5" x14ac:dyDescent="0.25">
      <c r="C192" s="194" t="s">
        <v>474</v>
      </c>
      <c r="D192" s="195" t="s">
        <v>45</v>
      </c>
      <c r="E192" s="196" t="s">
        <v>475</v>
      </c>
    </row>
    <row r="193" spans="3:6" ht="16.5" x14ac:dyDescent="0.25">
      <c r="C193" s="194" t="s">
        <v>476</v>
      </c>
      <c r="D193" s="195" t="s">
        <v>477</v>
      </c>
      <c r="E193" s="196" t="s">
        <v>478</v>
      </c>
    </row>
    <row r="194" spans="3:6" ht="16.5" x14ac:dyDescent="0.25">
      <c r="C194" s="194" t="s">
        <v>479</v>
      </c>
      <c r="D194" s="195" t="s">
        <v>81</v>
      </c>
      <c r="E194" s="196" t="s">
        <v>480</v>
      </c>
    </row>
    <row r="195" spans="3:6" ht="16.5" x14ac:dyDescent="0.25">
      <c r="C195" s="194" t="s">
        <v>481</v>
      </c>
      <c r="D195" s="195" t="s">
        <v>53</v>
      </c>
      <c r="E195" s="196" t="s">
        <v>482</v>
      </c>
    </row>
    <row r="196" spans="3:6" ht="16.5" x14ac:dyDescent="0.25">
      <c r="C196" s="194" t="s">
        <v>483</v>
      </c>
      <c r="D196" s="195" t="s">
        <v>484</v>
      </c>
      <c r="E196" s="196" t="s">
        <v>485</v>
      </c>
    </row>
    <row r="197" spans="3:6" ht="16.5" x14ac:dyDescent="0.25">
      <c r="C197" s="194" t="s">
        <v>486</v>
      </c>
      <c r="D197" s="195" t="s">
        <v>89</v>
      </c>
      <c r="E197" s="196" t="s">
        <v>487</v>
      </c>
    </row>
    <row r="198" spans="3:6" ht="16.5" x14ac:dyDescent="0.25">
      <c r="C198" s="191">
        <v>7</v>
      </c>
      <c r="D198" s="192" t="s">
        <v>488</v>
      </c>
      <c r="E198" s="193" t="s">
        <v>489</v>
      </c>
    </row>
    <row r="199" spans="3:6" ht="16.5" x14ac:dyDescent="0.25">
      <c r="C199" s="194" t="s">
        <v>490</v>
      </c>
      <c r="D199" s="195" t="s">
        <v>491</v>
      </c>
      <c r="E199" s="196" t="s">
        <v>492</v>
      </c>
    </row>
    <row r="200" spans="3:6" ht="16.5" x14ac:dyDescent="0.25">
      <c r="C200" s="194" t="s">
        <v>493</v>
      </c>
      <c r="D200" s="195" t="s">
        <v>494</v>
      </c>
      <c r="E200" s="196" t="s">
        <v>495</v>
      </c>
    </row>
    <row r="201" spans="3:6" ht="16.5" x14ac:dyDescent="0.25">
      <c r="C201" s="194" t="s">
        <v>496</v>
      </c>
      <c r="D201" s="195" t="s">
        <v>497</v>
      </c>
      <c r="E201" s="196" t="s">
        <v>498</v>
      </c>
    </row>
    <row r="202" spans="3:6" ht="16.5" x14ac:dyDescent="0.25">
      <c r="C202" s="194" t="s">
        <v>499</v>
      </c>
      <c r="D202" s="195" t="s">
        <v>500</v>
      </c>
      <c r="E202" s="196" t="s">
        <v>501</v>
      </c>
    </row>
    <row r="203" spans="3:6" ht="16.5" x14ac:dyDescent="0.25">
      <c r="C203" s="194" t="s">
        <v>502</v>
      </c>
      <c r="D203" s="195" t="s">
        <v>503</v>
      </c>
      <c r="E203" s="196" t="s">
        <v>504</v>
      </c>
    </row>
    <row r="204" spans="3:6" ht="16.5" x14ac:dyDescent="0.25">
      <c r="C204" s="194" t="s">
        <v>505</v>
      </c>
      <c r="D204" s="195" t="s">
        <v>506</v>
      </c>
      <c r="E204" s="196" t="s">
        <v>507</v>
      </c>
    </row>
    <row r="205" spans="3:6" ht="16.5" x14ac:dyDescent="0.25">
      <c r="C205" s="194" t="s">
        <v>508</v>
      </c>
      <c r="D205" s="195" t="s">
        <v>509</v>
      </c>
      <c r="E205" s="196" t="s">
        <v>510</v>
      </c>
    </row>
    <row r="206" spans="3:6" ht="16.5" x14ac:dyDescent="0.25">
      <c r="C206" s="194" t="s">
        <v>511</v>
      </c>
      <c r="D206" s="195" t="s">
        <v>512</v>
      </c>
      <c r="E206" s="196" t="s">
        <v>513</v>
      </c>
    </row>
    <row r="207" spans="3:6" ht="16.5" x14ac:dyDescent="0.25">
      <c r="C207" s="191">
        <v>8</v>
      </c>
      <c r="D207" s="192" t="s">
        <v>514</v>
      </c>
      <c r="E207" s="193" t="s">
        <v>515</v>
      </c>
    </row>
    <row r="208" spans="3:6" ht="16.5" x14ac:dyDescent="0.25">
      <c r="C208" s="202" t="s">
        <v>516</v>
      </c>
      <c r="D208" s="203" t="s">
        <v>517</v>
      </c>
      <c r="E208" s="204" t="s">
        <v>518</v>
      </c>
      <c r="F208" s="205" t="s">
        <v>318</v>
      </c>
    </row>
    <row r="209" spans="3:5" ht="16.5" x14ac:dyDescent="0.25">
      <c r="C209" s="194" t="s">
        <v>519</v>
      </c>
      <c r="D209" s="195" t="s">
        <v>520</v>
      </c>
      <c r="E209" s="196" t="s">
        <v>521</v>
      </c>
    </row>
    <row r="210" spans="3:5" ht="16.5" x14ac:dyDescent="0.25">
      <c r="C210" s="194" t="s">
        <v>522</v>
      </c>
      <c r="D210" s="195" t="s">
        <v>523</v>
      </c>
      <c r="E210" s="196" t="s">
        <v>524</v>
      </c>
    </row>
    <row r="211" spans="3:5" ht="16.5" x14ac:dyDescent="0.25">
      <c r="C211" s="194" t="s">
        <v>525</v>
      </c>
      <c r="D211" s="195" t="s">
        <v>526</v>
      </c>
      <c r="E211" s="196" t="s">
        <v>527</v>
      </c>
    </row>
    <row r="212" spans="3:5" ht="16.5" x14ac:dyDescent="0.25">
      <c r="C212" s="194" t="s">
        <v>528</v>
      </c>
      <c r="D212" s="195" t="s">
        <v>529</v>
      </c>
      <c r="E212" s="196" t="s">
        <v>530</v>
      </c>
    </row>
    <row r="213" spans="3:5" ht="16.5" x14ac:dyDescent="0.25">
      <c r="C213" s="194" t="s">
        <v>531</v>
      </c>
      <c r="D213" s="195" t="s">
        <v>532</v>
      </c>
      <c r="E213" s="196" t="s">
        <v>533</v>
      </c>
    </row>
    <row r="214" spans="3:5" ht="16.5" x14ac:dyDescent="0.25">
      <c r="C214" s="194" t="s">
        <v>534</v>
      </c>
      <c r="D214" s="195" t="s">
        <v>535</v>
      </c>
      <c r="E214" s="196" t="s">
        <v>536</v>
      </c>
    </row>
    <row r="215" spans="3:5" ht="16.5" x14ac:dyDescent="0.25">
      <c r="C215" s="194" t="s">
        <v>537</v>
      </c>
      <c r="D215" s="195" t="s">
        <v>538</v>
      </c>
      <c r="E215" s="196" t="s">
        <v>539</v>
      </c>
    </row>
    <row r="216" spans="3:5" ht="16.5" x14ac:dyDescent="0.25">
      <c r="C216" s="194" t="s">
        <v>540</v>
      </c>
      <c r="D216" s="195" t="s">
        <v>541</v>
      </c>
      <c r="E216" s="196" t="s">
        <v>542</v>
      </c>
    </row>
    <row r="217" spans="3:5" ht="16.5" x14ac:dyDescent="0.25">
      <c r="C217" s="194" t="s">
        <v>543</v>
      </c>
      <c r="D217" s="195" t="s">
        <v>544</v>
      </c>
      <c r="E217" s="196" t="s">
        <v>545</v>
      </c>
    </row>
    <row r="218" spans="3:5" ht="16.5" x14ac:dyDescent="0.25">
      <c r="C218" s="194" t="s">
        <v>546</v>
      </c>
      <c r="D218" s="195" t="s">
        <v>547</v>
      </c>
      <c r="E218" s="196" t="s">
        <v>548</v>
      </c>
    </row>
  </sheetData>
  <mergeCells count="8">
    <mergeCell ref="A8:H8"/>
    <mergeCell ref="E17:F17"/>
    <mergeCell ref="A1:H1"/>
    <mergeCell ref="A2:H2"/>
    <mergeCell ref="A3:H3"/>
    <mergeCell ref="A4:H4"/>
    <mergeCell ref="A6:H6"/>
    <mergeCell ref="A7:H7"/>
  </mergeCells>
  <pageMargins left="0.7" right="0.7" top="0.75" bottom="0.75" header="0.3" footer="0.3"/>
  <pageSetup paperSize="8" scale="2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1"/>
  <sheetViews>
    <sheetView zoomScale="85" workbookViewId="0">
      <pane xSplit="6" ySplit="12" topLeftCell="G13" activePane="bottomRight" state="frozen"/>
      <selection pane="topRight"/>
      <selection pane="bottomLeft"/>
      <selection pane="bottomRight" activeCell="D21" sqref="D21"/>
    </sheetView>
  </sheetViews>
  <sheetFormatPr defaultColWidth="13.28515625" defaultRowHeight="12.75" outlineLevelCol="1" x14ac:dyDescent="0.25"/>
  <cols>
    <col min="1" max="1" width="7.42578125" style="12" customWidth="1"/>
    <col min="2" max="2" width="45.140625" style="13" customWidth="1"/>
    <col min="3" max="3" width="7.85546875" style="14" hidden="1" customWidth="1" outlineLevel="1"/>
    <col min="4" max="4" width="11.85546875" style="15" customWidth="1" collapsed="1"/>
    <col min="5" max="5" width="13.5703125" style="14" hidden="1" customWidth="1" outlineLevel="1"/>
    <col min="6" max="6" width="15.85546875" style="14" customWidth="1" collapsed="1"/>
    <col min="7" max="7" width="11" style="14" hidden="1" customWidth="1" outlineLevel="1"/>
    <col min="8" max="8" width="27" style="14" customWidth="1" collapsed="1"/>
    <col min="9" max="9" width="11.7109375" style="14" customWidth="1"/>
    <col min="10" max="10" width="12" style="14" customWidth="1"/>
    <col min="11" max="12" width="11.42578125" style="14" customWidth="1"/>
    <col min="13" max="13" width="8.5703125" style="14" hidden="1" customWidth="1" outlineLevel="1"/>
    <col min="14" max="14" width="5.7109375" style="14" customWidth="1" collapsed="1"/>
    <col min="15" max="15" width="7.28515625" style="14" customWidth="1"/>
    <col min="16" max="16" width="8.140625" style="14" customWidth="1"/>
    <col min="17" max="17" width="8.7109375" style="14" customWidth="1"/>
    <col min="18" max="18" width="16" style="14" customWidth="1"/>
    <col min="19" max="19" width="32.42578125" style="14" customWidth="1"/>
    <col min="20" max="21" width="8.140625" style="14" customWidth="1"/>
    <col min="22" max="22" width="17.5703125" style="16" customWidth="1"/>
    <col min="23" max="23" width="21.140625" style="16" hidden="1" customWidth="1" outlineLevel="1"/>
    <col min="24" max="24" width="9.42578125" style="17" hidden="1" customWidth="1" outlineLevel="1"/>
    <col min="25" max="25" width="8.42578125" style="17" hidden="1" customWidth="1" outlineLevel="1"/>
    <col min="26" max="26" width="28.7109375" style="17" customWidth="1" collapsed="1"/>
    <col min="27" max="16384" width="13.28515625" style="17"/>
  </cols>
  <sheetData>
    <row r="1" spans="1:27" s="7" customFormat="1" ht="22.5" x14ac:dyDescent="0.25">
      <c r="A1" s="280" t="s">
        <v>549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2" spans="1:27" s="7" customFormat="1" ht="22.5" x14ac:dyDescent="0.25">
      <c r="A2" s="280" t="s">
        <v>550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</row>
    <row r="3" spans="1:27" s="7" customFormat="1" ht="20.25" x14ac:dyDescent="0.25">
      <c r="A3" s="281" t="s">
        <v>551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72"/>
    </row>
    <row r="4" spans="1:27" s="7" customFormat="1" ht="20.25" x14ac:dyDescent="0.25">
      <c r="A4" s="18"/>
      <c r="B4" s="18"/>
      <c r="C4" s="18"/>
      <c r="D4" s="19"/>
      <c r="E4" s="18"/>
      <c r="F4" s="18"/>
      <c r="G4" s="18"/>
      <c r="H4" s="18"/>
      <c r="I4" s="59"/>
      <c r="J4" s="18"/>
      <c r="K4" s="18"/>
      <c r="L4" s="60"/>
      <c r="M4" s="61"/>
      <c r="N4" s="18"/>
      <c r="O4" s="18"/>
      <c r="P4" s="18"/>
      <c r="Q4" s="18"/>
      <c r="R4" s="18"/>
      <c r="S4" s="18"/>
      <c r="T4" s="18"/>
      <c r="U4" s="18"/>
      <c r="V4" s="18"/>
      <c r="W4" s="72"/>
    </row>
    <row r="5" spans="1:27" s="8" customFormat="1" ht="15.75" x14ac:dyDescent="0.25">
      <c r="A5" s="288" t="s">
        <v>552</v>
      </c>
      <c r="B5" s="263" t="s">
        <v>553</v>
      </c>
      <c r="C5" s="254" t="s">
        <v>554</v>
      </c>
      <c r="D5" s="290" t="s">
        <v>555</v>
      </c>
      <c r="E5" s="272" t="s">
        <v>556</v>
      </c>
      <c r="F5" s="274" t="s">
        <v>557</v>
      </c>
      <c r="G5" s="274" t="s">
        <v>558</v>
      </c>
      <c r="H5" s="278" t="s">
        <v>559</v>
      </c>
      <c r="I5" s="282" t="s">
        <v>560</v>
      </c>
      <c r="J5" s="283"/>
      <c r="K5" s="283"/>
      <c r="L5" s="283"/>
      <c r="M5" s="284"/>
      <c r="N5" s="285" t="s">
        <v>561</v>
      </c>
      <c r="O5" s="286"/>
      <c r="P5" s="287"/>
      <c r="Q5" s="259" t="s">
        <v>562</v>
      </c>
      <c r="R5" s="259"/>
      <c r="S5" s="261" t="s">
        <v>563</v>
      </c>
      <c r="T5" s="258" t="s">
        <v>564</v>
      </c>
      <c r="U5" s="258"/>
      <c r="V5" s="263" t="s">
        <v>565</v>
      </c>
      <c r="W5" s="254" t="s">
        <v>566</v>
      </c>
      <c r="X5" s="256" t="s">
        <v>567</v>
      </c>
      <c r="Y5" s="256" t="s">
        <v>568</v>
      </c>
      <c r="Z5" s="80"/>
      <c r="AA5" s="80"/>
    </row>
    <row r="6" spans="1:27" s="8" customFormat="1" ht="15.75" x14ac:dyDescent="0.25">
      <c r="A6" s="289"/>
      <c r="B6" s="264"/>
      <c r="C6" s="255"/>
      <c r="D6" s="291"/>
      <c r="E6" s="272"/>
      <c r="F6" s="274"/>
      <c r="G6" s="274"/>
      <c r="H6" s="279"/>
      <c r="I6" s="269" t="s">
        <v>42</v>
      </c>
      <c r="J6" s="270"/>
      <c r="K6" s="271"/>
      <c r="L6" s="276" t="s">
        <v>86</v>
      </c>
      <c r="M6" s="265" t="s">
        <v>569</v>
      </c>
      <c r="N6" s="267" t="s">
        <v>570</v>
      </c>
      <c r="O6" s="267" t="s">
        <v>571</v>
      </c>
      <c r="P6" s="267" t="s">
        <v>572</v>
      </c>
      <c r="Q6" s="259" t="s">
        <v>573</v>
      </c>
      <c r="R6" s="259" t="s">
        <v>574</v>
      </c>
      <c r="S6" s="262"/>
      <c r="T6" s="258"/>
      <c r="U6" s="258"/>
      <c r="V6" s="264"/>
      <c r="W6" s="255"/>
      <c r="X6" s="257"/>
      <c r="Y6" s="257"/>
    </row>
    <row r="7" spans="1:27" s="8" customFormat="1" ht="15.75" x14ac:dyDescent="0.25">
      <c r="A7" s="289"/>
      <c r="B7" s="264"/>
      <c r="C7" s="255"/>
      <c r="D7" s="291"/>
      <c r="E7" s="272"/>
      <c r="F7" s="274"/>
      <c r="G7" s="274"/>
      <c r="H7" s="279"/>
      <c r="I7" s="276" t="s">
        <v>575</v>
      </c>
      <c r="J7" s="269" t="s">
        <v>576</v>
      </c>
      <c r="K7" s="271"/>
      <c r="L7" s="277"/>
      <c r="M7" s="266"/>
      <c r="N7" s="268"/>
      <c r="O7" s="268"/>
      <c r="P7" s="268"/>
      <c r="Q7" s="259"/>
      <c r="R7" s="259"/>
      <c r="S7" s="262"/>
      <c r="T7" s="258" t="s">
        <v>577</v>
      </c>
      <c r="U7" s="258" t="s">
        <v>578</v>
      </c>
      <c r="V7" s="264"/>
      <c r="W7" s="255"/>
      <c r="X7" s="257"/>
      <c r="Y7" s="257"/>
    </row>
    <row r="8" spans="1:27" s="8" customFormat="1" ht="47.25" x14ac:dyDescent="0.25">
      <c r="A8" s="289"/>
      <c r="B8" s="264"/>
      <c r="C8" s="255"/>
      <c r="D8" s="291"/>
      <c r="E8" s="273"/>
      <c r="F8" s="275"/>
      <c r="G8" s="275"/>
      <c r="H8" s="279"/>
      <c r="I8" s="277"/>
      <c r="J8" s="62" t="s">
        <v>46</v>
      </c>
      <c r="K8" s="62" t="s">
        <v>58</v>
      </c>
      <c r="L8" s="277"/>
      <c r="M8" s="266"/>
      <c r="N8" s="268"/>
      <c r="O8" s="268"/>
      <c r="P8" s="268"/>
      <c r="Q8" s="260"/>
      <c r="R8" s="260"/>
      <c r="S8" s="262"/>
      <c r="T8" s="258"/>
      <c r="U8" s="258"/>
      <c r="V8" s="264"/>
      <c r="W8" s="255"/>
      <c r="X8" s="257"/>
      <c r="Y8" s="257"/>
    </row>
    <row r="9" spans="1:27" s="9" customFormat="1" ht="15.75" x14ac:dyDescent="0.25">
      <c r="A9" s="20"/>
      <c r="B9" s="21" t="s">
        <v>579</v>
      </c>
      <c r="C9" s="22" t="s">
        <v>7</v>
      </c>
      <c r="D9" s="23">
        <f>+D25+D10+D17</f>
        <v>100269</v>
      </c>
      <c r="E9" s="23">
        <f>+D9-I9-L9</f>
        <v>0</v>
      </c>
      <c r="F9" s="23"/>
      <c r="G9" s="23"/>
      <c r="H9" s="24"/>
      <c r="I9" s="23">
        <f>+I25+I10+I17</f>
        <v>57772.9</v>
      </c>
      <c r="J9" s="23">
        <f>+J25+J10+J17</f>
        <v>27149</v>
      </c>
      <c r="K9" s="23">
        <f>+K25+K10+K17</f>
        <v>17336.5</v>
      </c>
      <c r="L9" s="23">
        <f>+L25+L10+L17</f>
        <v>42496.1</v>
      </c>
      <c r="M9" s="23">
        <f>+M25</f>
        <v>0</v>
      </c>
      <c r="N9" s="63"/>
      <c r="O9" s="63"/>
      <c r="P9" s="63"/>
      <c r="Q9" s="22"/>
      <c r="R9" s="22"/>
      <c r="S9" s="63"/>
      <c r="T9" s="63"/>
      <c r="U9" s="63"/>
      <c r="V9" s="63"/>
      <c r="W9" s="63"/>
    </row>
    <row r="10" spans="1:27" s="10" customFormat="1" ht="31.5" x14ac:dyDescent="0.25">
      <c r="A10" s="25" t="s">
        <v>7</v>
      </c>
      <c r="B10" s="26" t="s">
        <v>580</v>
      </c>
      <c r="C10" s="27"/>
      <c r="D10" s="28">
        <f>+D11+D19</f>
        <v>53650.400000000001</v>
      </c>
      <c r="E10" s="28">
        <f>+E11+E19</f>
        <v>0</v>
      </c>
      <c r="F10" s="28"/>
      <c r="G10" s="28"/>
      <c r="H10" s="29"/>
      <c r="I10" s="28">
        <f>+I11+I19</f>
        <v>24210.400000000001</v>
      </c>
      <c r="J10" s="28">
        <f>+J11+J19</f>
        <v>6952</v>
      </c>
      <c r="K10" s="28">
        <f>+K11+K19</f>
        <v>14381.4</v>
      </c>
      <c r="L10" s="28">
        <f>+L11+L19</f>
        <v>29440</v>
      </c>
      <c r="M10" s="64">
        <f>+M11+M15</f>
        <v>0</v>
      </c>
      <c r="N10" s="27"/>
      <c r="O10" s="27"/>
      <c r="P10" s="27"/>
      <c r="Q10" s="27"/>
      <c r="R10" s="27"/>
      <c r="S10" s="27"/>
      <c r="T10" s="27"/>
      <c r="U10" s="27"/>
      <c r="V10" s="73"/>
      <c r="W10" s="73"/>
      <c r="X10" s="73"/>
      <c r="Y10" s="73"/>
    </row>
    <row r="11" spans="1:27" s="10" customFormat="1" ht="15.75" x14ac:dyDescent="0.25">
      <c r="A11" s="30" t="s">
        <v>581</v>
      </c>
      <c r="B11" s="31" t="s">
        <v>10</v>
      </c>
      <c r="C11" s="32"/>
      <c r="D11" s="33">
        <f>+D12+D15</f>
        <v>34021.4</v>
      </c>
      <c r="E11" s="33">
        <f>+D11-I11-L11</f>
        <v>0</v>
      </c>
      <c r="F11" s="34"/>
      <c r="G11" s="34"/>
      <c r="H11" s="32"/>
      <c r="I11" s="33">
        <f>+I12+I15</f>
        <v>4781.3999999999996</v>
      </c>
      <c r="J11" s="33">
        <f>+J12+J15</f>
        <v>0</v>
      </c>
      <c r="K11" s="33">
        <f>+K12+K15</f>
        <v>4781.3999999999996</v>
      </c>
      <c r="L11" s="33">
        <f>+L12+L15</f>
        <v>29240</v>
      </c>
      <c r="M11" s="34">
        <f>+M12+M15</f>
        <v>0</v>
      </c>
      <c r="N11" s="32"/>
      <c r="O11" s="32"/>
      <c r="P11" s="32"/>
      <c r="Q11" s="32"/>
      <c r="R11" s="32"/>
      <c r="S11" s="32"/>
      <c r="T11" s="32"/>
      <c r="U11" s="32"/>
      <c r="V11" s="74"/>
      <c r="W11" s="75"/>
      <c r="X11" s="75"/>
      <c r="Y11" s="75"/>
    </row>
    <row r="12" spans="1:27" s="10" customFormat="1" ht="15.75" x14ac:dyDescent="0.25">
      <c r="A12" s="35" t="s">
        <v>582</v>
      </c>
      <c r="B12" s="36" t="s">
        <v>120</v>
      </c>
      <c r="C12" s="37"/>
      <c r="D12" s="38">
        <f>SUM(D13:D14)</f>
        <v>31960.1</v>
      </c>
      <c r="E12" s="38">
        <f t="shared" ref="E12:E18" si="0">+D12-I12-L12</f>
        <v>0</v>
      </c>
      <c r="F12" s="38"/>
      <c r="G12" s="38"/>
      <c r="H12" s="39"/>
      <c r="I12" s="38">
        <f>SUM(I13:I14)</f>
        <v>2720.1</v>
      </c>
      <c r="J12" s="38">
        <f>SUM(J13:J14)</f>
        <v>0</v>
      </c>
      <c r="K12" s="38">
        <f>SUM(K13:K14)</f>
        <v>2720.1</v>
      </c>
      <c r="L12" s="38">
        <f>SUM(L13:L14)</f>
        <v>29240</v>
      </c>
      <c r="M12" s="38">
        <f>SUM(M13:M14)</f>
        <v>0</v>
      </c>
      <c r="N12" s="37"/>
      <c r="O12" s="65"/>
      <c r="P12" s="65"/>
      <c r="Q12" s="65"/>
      <c r="R12" s="65"/>
      <c r="S12" s="76"/>
      <c r="T12" s="37"/>
      <c r="U12" s="37"/>
      <c r="V12" s="65"/>
      <c r="W12" s="37"/>
      <c r="X12" s="37"/>
      <c r="Y12" s="37"/>
    </row>
    <row r="13" spans="1:27" s="11" customFormat="1" ht="47.25" x14ac:dyDescent="0.25">
      <c r="A13" s="40">
        <v>1</v>
      </c>
      <c r="B13" s="41" t="s">
        <v>583</v>
      </c>
      <c r="C13" s="42" t="s">
        <v>121</v>
      </c>
      <c r="D13" s="43">
        <f>+I13+L13</f>
        <v>160.1</v>
      </c>
      <c r="E13" s="43"/>
      <c r="F13" s="44" t="s">
        <v>466</v>
      </c>
      <c r="G13" s="45" t="s">
        <v>119</v>
      </c>
      <c r="H13" s="46" t="s">
        <v>584</v>
      </c>
      <c r="I13" s="66">
        <f>+K13</f>
        <v>160.1</v>
      </c>
      <c r="J13" s="66"/>
      <c r="K13" s="66">
        <v>160.1</v>
      </c>
      <c r="L13" s="66"/>
      <c r="M13" s="67"/>
      <c r="N13" s="68" t="s">
        <v>585</v>
      </c>
      <c r="O13" s="68"/>
      <c r="P13" s="68"/>
      <c r="Q13" s="68"/>
      <c r="R13" s="77" t="s">
        <v>586</v>
      </c>
      <c r="S13" s="77" t="s">
        <v>587</v>
      </c>
      <c r="T13" s="68" t="s">
        <v>585</v>
      </c>
      <c r="U13" s="48"/>
      <c r="V13" s="69" t="s">
        <v>588</v>
      </c>
      <c r="W13" s="48" t="s">
        <v>21</v>
      </c>
      <c r="X13" s="48"/>
      <c r="Y13" s="81" t="s">
        <v>589</v>
      </c>
    </row>
    <row r="14" spans="1:27" s="11" customFormat="1" ht="63" x14ac:dyDescent="0.25">
      <c r="A14" s="40">
        <f>+A13+1</f>
        <v>2</v>
      </c>
      <c r="B14" s="41" t="s">
        <v>590</v>
      </c>
      <c r="C14" s="42" t="s">
        <v>121</v>
      </c>
      <c r="D14" s="43">
        <v>31800</v>
      </c>
      <c r="E14" s="43"/>
      <c r="F14" s="44" t="s">
        <v>92</v>
      </c>
      <c r="G14" s="45" t="s">
        <v>119</v>
      </c>
      <c r="H14" s="46" t="s">
        <v>584</v>
      </c>
      <c r="I14" s="66">
        <v>2560</v>
      </c>
      <c r="J14" s="66"/>
      <c r="K14" s="66">
        <v>2560</v>
      </c>
      <c r="L14" s="66">
        <v>29240</v>
      </c>
      <c r="M14" s="67"/>
      <c r="N14" s="68" t="s">
        <v>585</v>
      </c>
      <c r="O14" s="68"/>
      <c r="P14" s="68"/>
      <c r="Q14" s="68"/>
      <c r="R14" s="77" t="s">
        <v>586</v>
      </c>
      <c r="S14" s="77" t="s">
        <v>591</v>
      </c>
      <c r="T14" s="68" t="s">
        <v>585</v>
      </c>
      <c r="U14" s="48"/>
      <c r="V14" s="69" t="s">
        <v>588</v>
      </c>
      <c r="W14" s="48" t="s">
        <v>21</v>
      </c>
      <c r="X14" s="48"/>
      <c r="Y14" s="81" t="s">
        <v>589</v>
      </c>
    </row>
    <row r="15" spans="1:27" s="11" customFormat="1" ht="15.75" x14ac:dyDescent="0.25">
      <c r="A15" s="35" t="s">
        <v>592</v>
      </c>
      <c r="B15" s="36" t="s">
        <v>156</v>
      </c>
      <c r="C15" s="37"/>
      <c r="D15" s="38">
        <f>D16</f>
        <v>2061.3000000000002</v>
      </c>
      <c r="E15" s="38">
        <f t="shared" si="0"/>
        <v>0</v>
      </c>
      <c r="F15" s="38"/>
      <c r="G15" s="38"/>
      <c r="H15" s="39"/>
      <c r="I15" s="38">
        <f>I16</f>
        <v>2061.3000000000002</v>
      </c>
      <c r="J15" s="38">
        <f>J16</f>
        <v>0</v>
      </c>
      <c r="K15" s="38">
        <f>K16</f>
        <v>2061.3000000000002</v>
      </c>
      <c r="L15" s="38">
        <f>L16</f>
        <v>0</v>
      </c>
      <c r="M15" s="38">
        <f>M16</f>
        <v>0</v>
      </c>
      <c r="N15" s="37"/>
      <c r="O15" s="65"/>
      <c r="P15" s="65"/>
      <c r="Q15" s="65"/>
      <c r="R15" s="65"/>
      <c r="S15" s="76"/>
      <c r="T15" s="37"/>
      <c r="U15" s="37"/>
      <c r="V15" s="65"/>
      <c r="W15" s="37"/>
      <c r="X15" s="37"/>
      <c r="Y15" s="37"/>
    </row>
    <row r="16" spans="1:27" s="83" customFormat="1" ht="31.5" x14ac:dyDescent="0.25">
      <c r="A16" s="84">
        <f>+A14+1</f>
        <v>3</v>
      </c>
      <c r="B16" s="85" t="s">
        <v>593</v>
      </c>
      <c r="C16" s="81" t="s">
        <v>157</v>
      </c>
      <c r="D16" s="86">
        <v>2061.3000000000002</v>
      </c>
      <c r="E16" s="87">
        <f t="shared" si="0"/>
        <v>0</v>
      </c>
      <c r="F16" s="88" t="s">
        <v>84</v>
      </c>
      <c r="G16" s="88" t="s">
        <v>119</v>
      </c>
      <c r="H16" s="81" t="s">
        <v>594</v>
      </c>
      <c r="I16" s="89">
        <v>2061.3000000000002</v>
      </c>
      <c r="J16" s="89"/>
      <c r="K16" s="89">
        <v>2061.3000000000002</v>
      </c>
      <c r="L16" s="89"/>
      <c r="M16" s="86"/>
      <c r="N16" s="81" t="s">
        <v>585</v>
      </c>
      <c r="O16" s="92"/>
      <c r="P16" s="92"/>
      <c r="Q16" s="92"/>
      <c r="R16" s="92" t="s">
        <v>595</v>
      </c>
      <c r="S16" s="93" t="s">
        <v>596</v>
      </c>
      <c r="T16" s="81"/>
      <c r="U16" s="81" t="s">
        <v>585</v>
      </c>
      <c r="V16" s="92"/>
      <c r="W16" s="81" t="s">
        <v>21</v>
      </c>
      <c r="X16" s="81" t="s">
        <v>597</v>
      </c>
      <c r="Y16" s="81"/>
    </row>
    <row r="17" spans="1:28" s="11" customFormat="1" ht="31.5" x14ac:dyDescent="0.25">
      <c r="A17" s="35" t="s">
        <v>592</v>
      </c>
      <c r="B17" s="36" t="s">
        <v>158</v>
      </c>
      <c r="C17" s="37"/>
      <c r="D17" s="38">
        <f>D18</f>
        <v>23152.1</v>
      </c>
      <c r="E17" s="38">
        <f t="shared" si="0"/>
        <v>0</v>
      </c>
      <c r="F17" s="38"/>
      <c r="G17" s="38"/>
      <c r="H17" s="39"/>
      <c r="I17" s="38">
        <f>I18</f>
        <v>23152.1</v>
      </c>
      <c r="J17" s="38">
        <f>J18</f>
        <v>20197</v>
      </c>
      <c r="K17" s="38">
        <f>K18</f>
        <v>2955.1</v>
      </c>
      <c r="L17" s="38">
        <f>L18</f>
        <v>0</v>
      </c>
      <c r="M17" s="38">
        <f>M18</f>
        <v>0</v>
      </c>
      <c r="N17" s="37"/>
      <c r="O17" s="65"/>
      <c r="P17" s="65"/>
      <c r="Q17" s="65"/>
      <c r="R17" s="65"/>
      <c r="S17" s="76"/>
      <c r="T17" s="37"/>
      <c r="U17" s="37"/>
      <c r="V17" s="65"/>
      <c r="W17" s="37"/>
      <c r="X17" s="37"/>
      <c r="Y17" s="37"/>
    </row>
    <row r="18" spans="1:28" s="11" customFormat="1" ht="36" customHeight="1" x14ac:dyDescent="0.25">
      <c r="A18" s="40">
        <f>+A16+1</f>
        <v>4</v>
      </c>
      <c r="B18" s="47" t="s">
        <v>598</v>
      </c>
      <c r="C18" s="48" t="s">
        <v>159</v>
      </c>
      <c r="D18" s="49">
        <f>+I18+L18+M18</f>
        <v>23152.1</v>
      </c>
      <c r="E18" s="50">
        <f t="shared" si="0"/>
        <v>0</v>
      </c>
      <c r="F18" s="51" t="s">
        <v>60</v>
      </c>
      <c r="G18" s="51" t="s">
        <v>119</v>
      </c>
      <c r="H18" s="48" t="s">
        <v>599</v>
      </c>
      <c r="I18" s="43">
        <f>+K18+J18</f>
        <v>23152.1</v>
      </c>
      <c r="J18" s="43">
        <f>11489.9+8707.1</f>
        <v>20197</v>
      </c>
      <c r="K18" s="43">
        <v>2955.1</v>
      </c>
      <c r="L18" s="43"/>
      <c r="M18" s="49"/>
      <c r="N18" s="48" t="s">
        <v>585</v>
      </c>
      <c r="O18" s="69"/>
      <c r="P18" s="69"/>
      <c r="Q18" s="69"/>
      <c r="R18" s="69" t="s">
        <v>600</v>
      </c>
      <c r="S18" s="78" t="s">
        <v>601</v>
      </c>
      <c r="T18" s="48"/>
      <c r="U18" s="48" t="s">
        <v>585</v>
      </c>
      <c r="V18" s="69" t="s">
        <v>588</v>
      </c>
      <c r="W18" s="48" t="s">
        <v>21</v>
      </c>
      <c r="X18" s="48" t="s">
        <v>602</v>
      </c>
      <c r="Y18" s="81" t="s">
        <v>589</v>
      </c>
    </row>
    <row r="19" spans="1:28" s="11" customFormat="1" ht="15.75" x14ac:dyDescent="0.25">
      <c r="A19" s="30" t="s">
        <v>603</v>
      </c>
      <c r="B19" s="31" t="s">
        <v>12</v>
      </c>
      <c r="C19" s="32"/>
      <c r="D19" s="33">
        <f>D20+D22</f>
        <v>19629</v>
      </c>
      <c r="E19" s="33">
        <f t="shared" ref="E19:E27" si="1">+D19-I19-L19</f>
        <v>0</v>
      </c>
      <c r="F19" s="34"/>
      <c r="G19" s="34"/>
      <c r="H19" s="32"/>
      <c r="I19" s="33">
        <f>I20+I22</f>
        <v>19429</v>
      </c>
      <c r="J19" s="33">
        <f>J20+J22</f>
        <v>6952</v>
      </c>
      <c r="K19" s="33">
        <f>K20+K22</f>
        <v>9600</v>
      </c>
      <c r="L19" s="33">
        <f>L20+L22</f>
        <v>200</v>
      </c>
      <c r="M19" s="34">
        <f>M20+M22</f>
        <v>0</v>
      </c>
      <c r="N19" s="32"/>
      <c r="O19" s="32"/>
      <c r="P19" s="32"/>
      <c r="Q19" s="32"/>
      <c r="R19" s="32"/>
      <c r="S19" s="32"/>
      <c r="T19" s="32"/>
      <c r="U19" s="32"/>
      <c r="V19" s="74"/>
      <c r="W19" s="75"/>
      <c r="X19" s="75"/>
      <c r="Y19" s="75"/>
    </row>
    <row r="20" spans="1:28" s="11" customFormat="1" ht="15.75" x14ac:dyDescent="0.25">
      <c r="A20" s="35" t="s">
        <v>582</v>
      </c>
      <c r="B20" s="36" t="s">
        <v>126</v>
      </c>
      <c r="C20" s="37"/>
      <c r="D20" s="38">
        <f>D21</f>
        <v>2900</v>
      </c>
      <c r="E20" s="38">
        <f t="shared" si="1"/>
        <v>0</v>
      </c>
      <c r="F20" s="38"/>
      <c r="G20" s="38"/>
      <c r="H20" s="39"/>
      <c r="I20" s="38">
        <f>I21</f>
        <v>2900</v>
      </c>
      <c r="J20" s="38">
        <f>J21</f>
        <v>0</v>
      </c>
      <c r="K20" s="38">
        <f>K21</f>
        <v>2900</v>
      </c>
      <c r="L20" s="38">
        <f>L21</f>
        <v>0</v>
      </c>
      <c r="M20" s="38">
        <f>M21</f>
        <v>0</v>
      </c>
      <c r="N20" s="37"/>
      <c r="O20" s="65"/>
      <c r="P20" s="65"/>
      <c r="Q20" s="65"/>
      <c r="R20" s="65"/>
      <c r="S20" s="76"/>
      <c r="T20" s="37"/>
      <c r="U20" s="37"/>
      <c r="V20" s="65"/>
      <c r="W20" s="37"/>
      <c r="X20" s="37"/>
      <c r="Y20" s="37"/>
    </row>
    <row r="21" spans="1:28" s="83" customFormat="1" ht="31.5" x14ac:dyDescent="0.25">
      <c r="A21" s="84">
        <f>+A18+1</f>
        <v>5</v>
      </c>
      <c r="B21" s="85" t="s">
        <v>604</v>
      </c>
      <c r="C21" s="81" t="s">
        <v>127</v>
      </c>
      <c r="D21" s="86">
        <v>2900</v>
      </c>
      <c r="E21" s="87">
        <f t="shared" si="1"/>
        <v>0</v>
      </c>
      <c r="F21" s="88" t="s">
        <v>84</v>
      </c>
      <c r="G21" s="88" t="s">
        <v>119</v>
      </c>
      <c r="H21" s="48" t="s">
        <v>605</v>
      </c>
      <c r="I21" s="89">
        <v>2900</v>
      </c>
      <c r="J21" s="89"/>
      <c r="K21" s="89">
        <v>2900</v>
      </c>
      <c r="L21" s="89"/>
      <c r="M21" s="86"/>
      <c r="N21" s="81" t="s">
        <v>585</v>
      </c>
      <c r="O21" s="92"/>
      <c r="P21" s="92"/>
      <c r="Q21" s="92"/>
      <c r="R21" s="92" t="s">
        <v>606</v>
      </c>
      <c r="S21" s="93" t="s">
        <v>607</v>
      </c>
      <c r="T21" s="81"/>
      <c r="U21" s="81" t="s">
        <v>585</v>
      </c>
      <c r="V21" s="92"/>
      <c r="W21" s="81" t="s">
        <v>24</v>
      </c>
      <c r="X21" s="81" t="s">
        <v>597</v>
      </c>
      <c r="Y21" s="81"/>
    </row>
    <row r="22" spans="1:28" s="11" customFormat="1" ht="15.75" x14ac:dyDescent="0.25">
      <c r="A22" s="35" t="s">
        <v>592</v>
      </c>
      <c r="B22" s="36" t="s">
        <v>130</v>
      </c>
      <c r="C22" s="37"/>
      <c r="D22" s="38">
        <f>D23+D24</f>
        <v>16729</v>
      </c>
      <c r="E22" s="38">
        <f t="shared" si="1"/>
        <v>0</v>
      </c>
      <c r="F22" s="38"/>
      <c r="G22" s="38"/>
      <c r="H22" s="39"/>
      <c r="I22" s="38">
        <f>I23+I24</f>
        <v>16529</v>
      </c>
      <c r="J22" s="38">
        <f>J23+J24</f>
        <v>6952</v>
      </c>
      <c r="K22" s="38">
        <f>K23+K24</f>
        <v>6700</v>
      </c>
      <c r="L22" s="38">
        <f>L23+L24</f>
        <v>200</v>
      </c>
      <c r="M22" s="38">
        <f>M23+M24</f>
        <v>0</v>
      </c>
      <c r="N22" s="37"/>
      <c r="O22" s="65"/>
      <c r="P22" s="65"/>
      <c r="Q22" s="65"/>
      <c r="R22" s="65"/>
      <c r="S22" s="76"/>
      <c r="T22" s="37"/>
      <c r="U22" s="37"/>
      <c r="V22" s="65"/>
      <c r="W22" s="37"/>
      <c r="X22" s="37"/>
      <c r="Y22" s="37"/>
    </row>
    <row r="23" spans="1:28" s="11" customFormat="1" ht="47.25" x14ac:dyDescent="0.25">
      <c r="A23" s="40">
        <f>+A21+1</f>
        <v>6</v>
      </c>
      <c r="B23" s="52" t="s">
        <v>608</v>
      </c>
      <c r="C23" s="48" t="s">
        <v>131</v>
      </c>
      <c r="D23" s="49">
        <v>10029</v>
      </c>
      <c r="E23" s="50">
        <f t="shared" si="1"/>
        <v>0</v>
      </c>
      <c r="F23" s="51" t="s">
        <v>84</v>
      </c>
      <c r="G23" s="51" t="s">
        <v>119</v>
      </c>
      <c r="H23" s="48" t="s">
        <v>605</v>
      </c>
      <c r="I23" s="43">
        <v>9829</v>
      </c>
      <c r="J23" s="43">
        <v>6952</v>
      </c>
      <c r="K23" s="43"/>
      <c r="L23" s="43">
        <v>200</v>
      </c>
      <c r="M23" s="49"/>
      <c r="N23" s="48" t="s">
        <v>585</v>
      </c>
      <c r="O23" s="69"/>
      <c r="P23" s="69"/>
      <c r="Q23" s="69"/>
      <c r="R23" s="69" t="s">
        <v>606</v>
      </c>
      <c r="S23" s="78" t="s">
        <v>609</v>
      </c>
      <c r="T23" s="48"/>
      <c r="U23" s="48" t="s">
        <v>585</v>
      </c>
      <c r="V23" s="69" t="s">
        <v>588</v>
      </c>
      <c r="W23" s="48" t="s">
        <v>24</v>
      </c>
      <c r="X23" s="48"/>
      <c r="Y23" s="48" t="s">
        <v>589</v>
      </c>
    </row>
    <row r="24" spans="1:28" s="83" customFormat="1" ht="31.5" x14ac:dyDescent="0.25">
      <c r="A24" s="84">
        <f>+A23+1</f>
        <v>7</v>
      </c>
      <c r="B24" s="85" t="s">
        <v>610</v>
      </c>
      <c r="C24" s="81" t="s">
        <v>131</v>
      </c>
      <c r="D24" s="86">
        <v>6700</v>
      </c>
      <c r="E24" s="87">
        <f t="shared" si="1"/>
        <v>0</v>
      </c>
      <c r="F24" s="88" t="s">
        <v>611</v>
      </c>
      <c r="G24" s="88" t="s">
        <v>119</v>
      </c>
      <c r="H24" s="48" t="s">
        <v>605</v>
      </c>
      <c r="I24" s="89">
        <v>6700</v>
      </c>
      <c r="J24" s="89"/>
      <c r="K24" s="89">
        <v>6700</v>
      </c>
      <c r="L24" s="89"/>
      <c r="M24" s="86"/>
      <c r="N24" s="81" t="s">
        <v>585</v>
      </c>
      <c r="O24" s="92"/>
      <c r="P24" s="92"/>
      <c r="Q24" s="92"/>
      <c r="R24" s="92" t="s">
        <v>606</v>
      </c>
      <c r="S24" s="93" t="s">
        <v>612</v>
      </c>
      <c r="T24" s="81"/>
      <c r="U24" s="81" t="s">
        <v>585</v>
      </c>
      <c r="V24" s="92"/>
      <c r="W24" s="81" t="s">
        <v>24</v>
      </c>
      <c r="X24" s="81" t="s">
        <v>597</v>
      </c>
      <c r="Y24" s="81"/>
    </row>
    <row r="25" spans="1:28" s="11" customFormat="1" ht="66" customHeight="1" x14ac:dyDescent="0.25">
      <c r="A25" s="25" t="s">
        <v>13</v>
      </c>
      <c r="B25" s="26" t="s">
        <v>613</v>
      </c>
      <c r="C25" s="27"/>
      <c r="D25" s="28">
        <f>+D26+D29+D31+D34+D38+D36</f>
        <v>23466.499999999996</v>
      </c>
      <c r="E25" s="28">
        <f>+E26+E29+E31+E34+E38+E36</f>
        <v>0</v>
      </c>
      <c r="F25" s="28"/>
      <c r="G25" s="28"/>
      <c r="H25" s="29">
        <f>+H26+H29+H31+H34+H38+H36</f>
        <v>0</v>
      </c>
      <c r="I25" s="28">
        <f>+I26+I29+I31+I34+I38+I36</f>
        <v>10410.4</v>
      </c>
      <c r="J25" s="28">
        <f>+J26+J29+J31+J34+J38+J36</f>
        <v>0</v>
      </c>
      <c r="K25" s="28">
        <f>+K26+K29+K31+K34+K38+K36</f>
        <v>0</v>
      </c>
      <c r="L25" s="28">
        <f>+L26+L29+L31+L34+L38+L36</f>
        <v>13056.1</v>
      </c>
      <c r="M25" s="64">
        <f>+M26+M29+M31+M34+M38</f>
        <v>0</v>
      </c>
      <c r="N25" s="27"/>
      <c r="O25" s="27"/>
      <c r="P25" s="27"/>
      <c r="Q25" s="27"/>
      <c r="R25" s="27"/>
      <c r="S25" s="27"/>
      <c r="T25" s="27"/>
      <c r="U25" s="27"/>
      <c r="V25" s="73"/>
      <c r="W25" s="73"/>
      <c r="X25" s="73"/>
      <c r="Y25" s="73"/>
    </row>
    <row r="26" spans="1:28" s="11" customFormat="1" ht="15.75" x14ac:dyDescent="0.25">
      <c r="A26" s="35" t="s">
        <v>582</v>
      </c>
      <c r="B26" s="36" t="s">
        <v>58</v>
      </c>
      <c r="C26" s="37"/>
      <c r="D26" s="38">
        <f>+D27+D28</f>
        <v>378.3</v>
      </c>
      <c r="E26" s="38">
        <f t="shared" si="1"/>
        <v>0</v>
      </c>
      <c r="F26" s="38"/>
      <c r="G26" s="38"/>
      <c r="H26" s="39"/>
      <c r="I26" s="38">
        <f>+I27+I28</f>
        <v>0</v>
      </c>
      <c r="J26" s="38">
        <f>+J27+J28</f>
        <v>0</v>
      </c>
      <c r="K26" s="38">
        <f>+K27+K28</f>
        <v>0</v>
      </c>
      <c r="L26" s="38">
        <f>+L27+L28</f>
        <v>378.3</v>
      </c>
      <c r="M26" s="38">
        <f>M27</f>
        <v>0</v>
      </c>
      <c r="N26" s="37"/>
      <c r="O26" s="65"/>
      <c r="P26" s="65"/>
      <c r="Q26" s="65"/>
      <c r="R26" s="65"/>
      <c r="S26" s="76"/>
      <c r="T26" s="37"/>
      <c r="U26" s="37"/>
      <c r="V26" s="65"/>
      <c r="W26" s="37"/>
      <c r="X26" s="37"/>
      <c r="Y26" s="37"/>
    </row>
    <row r="27" spans="1:28" s="11" customFormat="1" ht="15.75" x14ac:dyDescent="0.25">
      <c r="A27" s="40">
        <f>+A24+1</f>
        <v>8</v>
      </c>
      <c r="B27" s="52" t="s">
        <v>614</v>
      </c>
      <c r="C27" s="48" t="s">
        <v>59</v>
      </c>
      <c r="D27" s="49">
        <v>256.60000000000002</v>
      </c>
      <c r="E27" s="50">
        <f t="shared" si="1"/>
        <v>0</v>
      </c>
      <c r="F27" s="51" t="s">
        <v>88</v>
      </c>
      <c r="G27" s="51" t="s">
        <v>119</v>
      </c>
      <c r="H27" s="48" t="s">
        <v>594</v>
      </c>
      <c r="I27" s="43"/>
      <c r="J27" s="43"/>
      <c r="K27" s="43"/>
      <c r="L27" s="43">
        <v>256.60000000000002</v>
      </c>
      <c r="M27" s="49"/>
      <c r="N27" s="48" t="s">
        <v>585</v>
      </c>
      <c r="O27" s="69"/>
      <c r="P27" s="69"/>
      <c r="Q27" s="69"/>
      <c r="R27" s="69" t="s">
        <v>595</v>
      </c>
      <c r="S27" s="78"/>
      <c r="T27" s="48" t="s">
        <v>585</v>
      </c>
      <c r="U27" s="48"/>
      <c r="V27" s="69"/>
      <c r="W27" s="48" t="s">
        <v>35</v>
      </c>
      <c r="X27" s="48"/>
      <c r="Y27" s="81" t="s">
        <v>589</v>
      </c>
    </row>
    <row r="28" spans="1:28" s="11" customFormat="1" ht="31.5" x14ac:dyDescent="0.25">
      <c r="A28" s="40">
        <f>+A27+1</f>
        <v>9</v>
      </c>
      <c r="B28" s="52" t="s">
        <v>615</v>
      </c>
      <c r="C28" s="48" t="s">
        <v>59</v>
      </c>
      <c r="D28" s="49">
        <v>121.7</v>
      </c>
      <c r="E28" s="50"/>
      <c r="F28" s="51" t="s">
        <v>40</v>
      </c>
      <c r="G28" s="51" t="s">
        <v>119</v>
      </c>
      <c r="H28" s="48" t="s">
        <v>594</v>
      </c>
      <c r="I28" s="43"/>
      <c r="J28" s="43"/>
      <c r="K28" s="43"/>
      <c r="L28" s="49">
        <v>121.7</v>
      </c>
      <c r="M28" s="49"/>
      <c r="N28" s="48" t="s">
        <v>585</v>
      </c>
      <c r="O28" s="69"/>
      <c r="P28" s="69"/>
      <c r="Q28" s="69"/>
      <c r="R28" s="69" t="s">
        <v>595</v>
      </c>
      <c r="S28" s="78" t="s">
        <v>616</v>
      </c>
      <c r="T28" s="48"/>
      <c r="U28" s="48" t="s">
        <v>585</v>
      </c>
      <c r="V28" s="69"/>
      <c r="W28" s="48" t="s">
        <v>35</v>
      </c>
      <c r="X28" s="48"/>
      <c r="Y28" s="81" t="s">
        <v>589</v>
      </c>
      <c r="AA28" s="11">
        <v>810.1</v>
      </c>
    </row>
    <row r="29" spans="1:28" s="11" customFormat="1" ht="15.75" x14ac:dyDescent="0.25">
      <c r="A29" s="35" t="s">
        <v>592</v>
      </c>
      <c r="B29" s="36" t="s">
        <v>74</v>
      </c>
      <c r="C29" s="37"/>
      <c r="D29" s="38">
        <f>D30</f>
        <v>10410.4</v>
      </c>
      <c r="E29" s="38">
        <f>+D29-I29-L29</f>
        <v>0</v>
      </c>
      <c r="F29" s="38"/>
      <c r="G29" s="38"/>
      <c r="H29" s="39"/>
      <c r="I29" s="38">
        <f>I30</f>
        <v>10410.4</v>
      </c>
      <c r="J29" s="38">
        <f>J30</f>
        <v>0</v>
      </c>
      <c r="K29" s="38">
        <f>K30</f>
        <v>0</v>
      </c>
      <c r="L29" s="38">
        <f>L30</f>
        <v>0</v>
      </c>
      <c r="M29" s="38">
        <f>M30</f>
        <v>0</v>
      </c>
      <c r="N29" s="37"/>
      <c r="O29" s="65"/>
      <c r="P29" s="65"/>
      <c r="Q29" s="65"/>
      <c r="R29" s="65"/>
      <c r="S29" s="76"/>
      <c r="T29" s="37"/>
      <c r="U29" s="37"/>
      <c r="V29" s="65"/>
      <c r="W29" s="37"/>
      <c r="X29" s="37"/>
      <c r="Y29" s="37"/>
      <c r="AB29" s="11">
        <v>2340</v>
      </c>
    </row>
    <row r="30" spans="1:28" s="11" customFormat="1" ht="31.5" x14ac:dyDescent="0.25">
      <c r="A30" s="40">
        <f>+A28+1</f>
        <v>10</v>
      </c>
      <c r="B30" s="52" t="s">
        <v>617</v>
      </c>
      <c r="C30" s="48" t="s">
        <v>75</v>
      </c>
      <c r="D30" s="49">
        <v>10410.4</v>
      </c>
      <c r="E30" s="50">
        <f>+D30-I30-L30</f>
        <v>0</v>
      </c>
      <c r="F30" s="51" t="s">
        <v>611</v>
      </c>
      <c r="G30" s="51" t="s">
        <v>119</v>
      </c>
      <c r="H30" s="48" t="s">
        <v>205</v>
      </c>
      <c r="I30" s="43">
        <v>10410.4</v>
      </c>
      <c r="J30" s="43"/>
      <c r="K30" s="43"/>
      <c r="L30" s="43"/>
      <c r="M30" s="49"/>
      <c r="N30" s="48"/>
      <c r="O30" s="69" t="s">
        <v>585</v>
      </c>
      <c r="P30" s="69"/>
      <c r="Q30" s="69"/>
      <c r="R30" s="69" t="s">
        <v>595</v>
      </c>
      <c r="S30" s="78" t="s">
        <v>618</v>
      </c>
      <c r="T30" s="48" t="s">
        <v>585</v>
      </c>
      <c r="U30" s="48"/>
      <c r="V30" s="69"/>
      <c r="W30" s="48" t="s">
        <v>35</v>
      </c>
      <c r="X30" s="48"/>
      <c r="Y30" s="81" t="s">
        <v>589</v>
      </c>
      <c r="AA30" s="11">
        <v>1559.6</v>
      </c>
    </row>
    <row r="31" spans="1:28" s="11" customFormat="1" ht="15.75" x14ac:dyDescent="0.25">
      <c r="A31" s="35" t="s">
        <v>619</v>
      </c>
      <c r="B31" s="36" t="s">
        <v>105</v>
      </c>
      <c r="C31" s="37"/>
      <c r="D31" s="38">
        <f>D32</f>
        <v>6276</v>
      </c>
      <c r="E31" s="38">
        <f>+D31-I31-L31</f>
        <v>0</v>
      </c>
      <c r="F31" s="38"/>
      <c r="G31" s="38"/>
      <c r="H31" s="39"/>
      <c r="I31" s="38">
        <f>I32</f>
        <v>0</v>
      </c>
      <c r="J31" s="38">
        <f>J32</f>
        <v>0</v>
      </c>
      <c r="K31" s="38">
        <f>K32</f>
        <v>0</v>
      </c>
      <c r="L31" s="38">
        <f>L32</f>
        <v>6276</v>
      </c>
      <c r="M31" s="38">
        <f>M32</f>
        <v>0</v>
      </c>
      <c r="N31" s="37"/>
      <c r="O31" s="65"/>
      <c r="P31" s="65"/>
      <c r="Q31" s="65"/>
      <c r="R31" s="65"/>
      <c r="S31" s="76"/>
      <c r="T31" s="37"/>
      <c r="U31" s="37"/>
      <c r="V31" s="65"/>
      <c r="W31" s="37"/>
      <c r="X31" s="37"/>
      <c r="Y31" s="37"/>
      <c r="AA31" s="11">
        <v>211.2</v>
      </c>
    </row>
    <row r="32" spans="1:28" s="11" customFormat="1" ht="31.5" x14ac:dyDescent="0.25">
      <c r="A32" s="40">
        <f>+A30+1</f>
        <v>11</v>
      </c>
      <c r="B32" s="52" t="s">
        <v>620</v>
      </c>
      <c r="C32" s="48" t="s">
        <v>106</v>
      </c>
      <c r="D32" s="49">
        <v>6276</v>
      </c>
      <c r="E32" s="50">
        <f>+D32-I32-L32</f>
        <v>0</v>
      </c>
      <c r="F32" s="51" t="s">
        <v>621</v>
      </c>
      <c r="G32" s="51" t="s">
        <v>119</v>
      </c>
      <c r="H32" s="48" t="s">
        <v>205</v>
      </c>
      <c r="I32" s="43">
        <v>0</v>
      </c>
      <c r="J32" s="43"/>
      <c r="K32" s="43"/>
      <c r="L32" s="43">
        <v>6276</v>
      </c>
      <c r="M32" s="49"/>
      <c r="N32" s="48" t="s">
        <v>585</v>
      </c>
      <c r="O32" s="69"/>
      <c r="P32" s="69"/>
      <c r="Q32" s="69"/>
      <c r="R32" s="69" t="s">
        <v>595</v>
      </c>
      <c r="S32" s="78" t="s">
        <v>622</v>
      </c>
      <c r="T32" s="48" t="s">
        <v>585</v>
      </c>
      <c r="U32" s="48"/>
      <c r="V32" s="69"/>
      <c r="W32" s="48" t="s">
        <v>35</v>
      </c>
      <c r="X32" s="48"/>
      <c r="Y32" s="81" t="s">
        <v>589</v>
      </c>
      <c r="AA32" s="11">
        <v>769.8</v>
      </c>
    </row>
    <row r="33" spans="1:27" s="83" customFormat="1" ht="31.5" x14ac:dyDescent="0.25">
      <c r="A33" s="84"/>
      <c r="B33" s="85" t="s">
        <v>623</v>
      </c>
      <c r="C33" s="81" t="s">
        <v>106</v>
      </c>
      <c r="D33" s="86">
        <v>1489.5</v>
      </c>
      <c r="E33" s="87">
        <v>0</v>
      </c>
      <c r="F33" s="89" t="s">
        <v>44</v>
      </c>
      <c r="G33" s="89" t="s">
        <v>119</v>
      </c>
      <c r="H33" s="90" t="s">
        <v>205</v>
      </c>
      <c r="I33" s="81">
        <v>0</v>
      </c>
      <c r="J33" s="92">
        <v>0</v>
      </c>
      <c r="K33" s="92">
        <v>0</v>
      </c>
      <c r="L33" s="92">
        <v>1489.5</v>
      </c>
      <c r="M33" s="92">
        <v>0</v>
      </c>
      <c r="N33" s="93" t="s">
        <v>585</v>
      </c>
      <c r="O33" s="81"/>
      <c r="P33" s="81"/>
      <c r="Q33" s="92"/>
      <c r="R33" s="81" t="s">
        <v>595</v>
      </c>
      <c r="S33" s="93"/>
      <c r="T33" s="81"/>
      <c r="U33" s="81" t="s">
        <v>585</v>
      </c>
      <c r="V33" s="92"/>
      <c r="W33" s="81" t="s">
        <v>35</v>
      </c>
      <c r="X33" s="81"/>
      <c r="Y33" s="81" t="s">
        <v>589</v>
      </c>
      <c r="Z33" s="83" t="s">
        <v>624</v>
      </c>
    </row>
    <row r="34" spans="1:27" s="11" customFormat="1" ht="15.75" x14ac:dyDescent="0.25">
      <c r="A34" s="35" t="s">
        <v>625</v>
      </c>
      <c r="B34" s="36" t="s">
        <v>126</v>
      </c>
      <c r="C34" s="37"/>
      <c r="D34" s="38">
        <f>D35</f>
        <v>2718</v>
      </c>
      <c r="E34" s="38">
        <f t="shared" ref="E34:E41" si="2">+D34-I34-L34</f>
        <v>0</v>
      </c>
      <c r="F34" s="38"/>
      <c r="G34" s="38"/>
      <c r="H34" s="39"/>
      <c r="I34" s="38">
        <f>I35</f>
        <v>0</v>
      </c>
      <c r="J34" s="38">
        <f>J35</f>
        <v>0</v>
      </c>
      <c r="K34" s="38">
        <f>K35</f>
        <v>0</v>
      </c>
      <c r="L34" s="38">
        <f>L35</f>
        <v>2718</v>
      </c>
      <c r="M34" s="38">
        <f>M35</f>
        <v>0</v>
      </c>
      <c r="N34" s="37"/>
      <c r="O34" s="65"/>
      <c r="P34" s="65"/>
      <c r="Q34" s="65"/>
      <c r="R34" s="65"/>
      <c r="S34" s="76"/>
      <c r="T34" s="37"/>
      <c r="U34" s="37"/>
      <c r="V34" s="65"/>
      <c r="W34" s="37"/>
      <c r="X34" s="37"/>
      <c r="Y34" s="37"/>
      <c r="AA34" s="11">
        <v>487.4</v>
      </c>
    </row>
    <row r="35" spans="1:27" s="11" customFormat="1" ht="31.5" x14ac:dyDescent="0.25">
      <c r="A35" s="40">
        <f>+A32+1</f>
        <v>12</v>
      </c>
      <c r="B35" s="52" t="s">
        <v>626</v>
      </c>
      <c r="C35" s="48" t="s">
        <v>127</v>
      </c>
      <c r="D35" s="49">
        <v>2718</v>
      </c>
      <c r="E35" s="50">
        <f t="shared" si="2"/>
        <v>0</v>
      </c>
      <c r="F35" s="51" t="s">
        <v>72</v>
      </c>
      <c r="G35" s="51" t="s">
        <v>119</v>
      </c>
      <c r="H35" s="48" t="s">
        <v>605</v>
      </c>
      <c r="I35" s="43"/>
      <c r="J35" s="43"/>
      <c r="K35" s="43"/>
      <c r="L35" s="43">
        <v>2718</v>
      </c>
      <c r="M35" s="49"/>
      <c r="N35" s="48" t="s">
        <v>585</v>
      </c>
      <c r="O35" s="69"/>
      <c r="P35" s="69"/>
      <c r="Q35" s="69"/>
      <c r="R35" s="69" t="s">
        <v>595</v>
      </c>
      <c r="S35" s="78"/>
      <c r="T35" s="48" t="s">
        <v>585</v>
      </c>
      <c r="U35" s="48"/>
      <c r="V35" s="69"/>
      <c r="W35" s="48" t="s">
        <v>35</v>
      </c>
      <c r="X35" s="48"/>
      <c r="Y35" s="81" t="s">
        <v>589</v>
      </c>
      <c r="AA35" s="11">
        <v>1496</v>
      </c>
    </row>
    <row r="36" spans="1:27" s="11" customFormat="1" ht="15.75" x14ac:dyDescent="0.25">
      <c r="A36" s="35" t="s">
        <v>627</v>
      </c>
      <c r="B36" s="36" t="s">
        <v>130</v>
      </c>
      <c r="C36" s="37"/>
      <c r="D36" s="38">
        <f>D37</f>
        <v>407.1</v>
      </c>
      <c r="E36" s="38">
        <f t="shared" si="2"/>
        <v>0</v>
      </c>
      <c r="F36" s="38"/>
      <c r="G36" s="38"/>
      <c r="H36" s="39"/>
      <c r="I36" s="38">
        <f>I37</f>
        <v>0</v>
      </c>
      <c r="J36" s="38">
        <f>J37</f>
        <v>0</v>
      </c>
      <c r="K36" s="38">
        <f>K37</f>
        <v>0</v>
      </c>
      <c r="L36" s="38">
        <f>L37</f>
        <v>407.1</v>
      </c>
      <c r="M36" s="38">
        <f>M37</f>
        <v>0</v>
      </c>
      <c r="N36" s="37"/>
      <c r="O36" s="65"/>
      <c r="P36" s="65"/>
      <c r="Q36" s="65"/>
      <c r="R36" s="65"/>
      <c r="S36" s="76"/>
      <c r="T36" s="37"/>
      <c r="U36" s="37"/>
      <c r="V36" s="65"/>
      <c r="W36" s="37"/>
      <c r="X36" s="37"/>
      <c r="Y36" s="82"/>
      <c r="AA36" s="11">
        <f>SUM(AA28:AA35)</f>
        <v>5334.1</v>
      </c>
    </row>
    <row r="37" spans="1:27" s="11" customFormat="1" ht="31.5" x14ac:dyDescent="0.25">
      <c r="A37" s="40">
        <f>+A35+1</f>
        <v>13</v>
      </c>
      <c r="B37" s="52" t="s">
        <v>628</v>
      </c>
      <c r="C37" s="48" t="s">
        <v>131</v>
      </c>
      <c r="D37" s="49">
        <v>407.1</v>
      </c>
      <c r="E37" s="50">
        <f t="shared" si="2"/>
        <v>0</v>
      </c>
      <c r="F37" s="51" t="s">
        <v>72</v>
      </c>
      <c r="G37" s="51" t="s">
        <v>119</v>
      </c>
      <c r="H37" s="48" t="s">
        <v>605</v>
      </c>
      <c r="I37" s="43"/>
      <c r="J37" s="43"/>
      <c r="K37" s="43"/>
      <c r="L37" s="43">
        <v>407.1</v>
      </c>
      <c r="M37" s="49"/>
      <c r="N37" s="48" t="s">
        <v>585</v>
      </c>
      <c r="O37" s="69"/>
      <c r="P37" s="69"/>
      <c r="Q37" s="69"/>
      <c r="R37" s="69" t="s">
        <v>595</v>
      </c>
      <c r="S37" s="78"/>
      <c r="T37" s="48" t="s">
        <v>585</v>
      </c>
      <c r="U37" s="48"/>
      <c r="V37" s="69"/>
      <c r="W37" s="48" t="s">
        <v>35</v>
      </c>
      <c r="X37" s="48"/>
      <c r="Y37" s="81" t="s">
        <v>589</v>
      </c>
    </row>
    <row r="38" spans="1:27" s="11" customFormat="1" ht="15.75" x14ac:dyDescent="0.25">
      <c r="A38" s="35" t="s">
        <v>629</v>
      </c>
      <c r="B38" s="36" t="s">
        <v>148</v>
      </c>
      <c r="C38" s="37"/>
      <c r="D38" s="38">
        <f>SUM(D39:D41)</f>
        <v>3276.7000000000003</v>
      </c>
      <c r="E38" s="38">
        <f t="shared" si="2"/>
        <v>0</v>
      </c>
      <c r="F38" s="38"/>
      <c r="G38" s="38"/>
      <c r="H38" s="39"/>
      <c r="I38" s="38">
        <f>SUM(I39:I41)</f>
        <v>0</v>
      </c>
      <c r="J38" s="38">
        <f>SUM(J39:J41)</f>
        <v>0</v>
      </c>
      <c r="K38" s="38">
        <f>SUM(K39:K41)</f>
        <v>0</v>
      </c>
      <c r="L38" s="38">
        <f>SUM(L39:L41)</f>
        <v>3276.7000000000003</v>
      </c>
      <c r="M38" s="38">
        <f>SUM(M39:M41)</f>
        <v>0</v>
      </c>
      <c r="N38" s="37"/>
      <c r="O38" s="65"/>
      <c r="P38" s="65"/>
      <c r="Q38" s="65"/>
      <c r="R38" s="65"/>
      <c r="S38" s="76"/>
      <c r="T38" s="37"/>
      <c r="U38" s="37"/>
      <c r="V38" s="65"/>
      <c r="W38" s="37"/>
      <c r="X38" s="37"/>
      <c r="Y38" s="37"/>
    </row>
    <row r="39" spans="1:27" s="11" customFormat="1" ht="31.5" x14ac:dyDescent="0.25">
      <c r="A39" s="40">
        <f>+A37+1</f>
        <v>14</v>
      </c>
      <c r="B39" s="52" t="s">
        <v>630</v>
      </c>
      <c r="C39" s="48" t="s">
        <v>149</v>
      </c>
      <c r="D39" s="49">
        <v>2210.9</v>
      </c>
      <c r="E39" s="50">
        <f t="shared" si="2"/>
        <v>0</v>
      </c>
      <c r="F39" s="51" t="s">
        <v>621</v>
      </c>
      <c r="G39" s="51" t="s">
        <v>119</v>
      </c>
      <c r="H39" s="48" t="s">
        <v>205</v>
      </c>
      <c r="I39" s="43">
        <v>0</v>
      </c>
      <c r="J39" s="43"/>
      <c r="K39" s="43"/>
      <c r="L39" s="43">
        <v>2210.9</v>
      </c>
      <c r="M39" s="49"/>
      <c r="N39" s="48" t="s">
        <v>585</v>
      </c>
      <c r="O39" s="69"/>
      <c r="P39" s="69"/>
      <c r="Q39" s="69"/>
      <c r="R39" s="69" t="s">
        <v>595</v>
      </c>
      <c r="S39" s="78" t="s">
        <v>622</v>
      </c>
      <c r="T39" s="48"/>
      <c r="U39" s="48" t="s">
        <v>585</v>
      </c>
      <c r="V39" s="69"/>
      <c r="W39" s="48" t="s">
        <v>35</v>
      </c>
      <c r="X39" s="48"/>
      <c r="Y39" s="48" t="s">
        <v>631</v>
      </c>
    </row>
    <row r="40" spans="1:27" s="11" customFormat="1" ht="31.5" x14ac:dyDescent="0.25">
      <c r="A40" s="40">
        <f>+A39+1</f>
        <v>15</v>
      </c>
      <c r="B40" s="52" t="s">
        <v>632</v>
      </c>
      <c r="C40" s="48" t="s">
        <v>149</v>
      </c>
      <c r="D40" s="49">
        <v>1048.5</v>
      </c>
      <c r="E40" s="50">
        <f t="shared" si="2"/>
        <v>0</v>
      </c>
      <c r="F40" s="51" t="s">
        <v>621</v>
      </c>
      <c r="G40" s="51" t="s">
        <v>119</v>
      </c>
      <c r="H40" s="48" t="s">
        <v>205</v>
      </c>
      <c r="I40" s="43"/>
      <c r="J40" s="43"/>
      <c r="K40" s="43"/>
      <c r="L40" s="43">
        <v>1048.5</v>
      </c>
      <c r="M40" s="49"/>
      <c r="N40" s="48" t="s">
        <v>585</v>
      </c>
      <c r="O40" s="69"/>
      <c r="P40" s="69"/>
      <c r="Q40" s="69"/>
      <c r="R40" s="69" t="s">
        <v>595</v>
      </c>
      <c r="S40" s="78" t="s">
        <v>633</v>
      </c>
      <c r="T40" s="48"/>
      <c r="U40" s="48" t="s">
        <v>585</v>
      </c>
      <c r="V40" s="69"/>
      <c r="W40" s="48" t="s">
        <v>35</v>
      </c>
      <c r="X40" s="48"/>
      <c r="Y40" s="48" t="s">
        <v>631</v>
      </c>
    </row>
    <row r="41" spans="1:27" s="11" customFormat="1" ht="31.5" x14ac:dyDescent="0.25">
      <c r="A41" s="53">
        <f>+A40+1</f>
        <v>16</v>
      </c>
      <c r="B41" s="54" t="s">
        <v>634</v>
      </c>
      <c r="C41" s="55" t="s">
        <v>149</v>
      </c>
      <c r="D41" s="56">
        <v>17.3</v>
      </c>
      <c r="E41" s="57">
        <f t="shared" si="2"/>
        <v>0</v>
      </c>
      <c r="F41" s="58" t="s">
        <v>621</v>
      </c>
      <c r="G41" s="58" t="s">
        <v>119</v>
      </c>
      <c r="H41" s="91" t="s">
        <v>605</v>
      </c>
      <c r="I41" s="70"/>
      <c r="J41" s="70"/>
      <c r="K41" s="70"/>
      <c r="L41" s="70">
        <v>17.3</v>
      </c>
      <c r="M41" s="56"/>
      <c r="N41" s="55" t="s">
        <v>585</v>
      </c>
      <c r="O41" s="71"/>
      <c r="P41" s="71"/>
      <c r="Q41" s="71"/>
      <c r="R41" s="71" t="s">
        <v>595</v>
      </c>
      <c r="S41" s="79"/>
      <c r="T41" s="55" t="s">
        <v>585</v>
      </c>
      <c r="U41" s="55"/>
      <c r="V41" s="71"/>
      <c r="W41" s="55" t="s">
        <v>35</v>
      </c>
      <c r="X41" s="55"/>
      <c r="Y41" s="94" t="s">
        <v>589</v>
      </c>
    </row>
  </sheetData>
  <autoFilter ref="A8:AA41"/>
  <mergeCells count="32">
    <mergeCell ref="A1:V1"/>
    <mergeCell ref="A2:V2"/>
    <mergeCell ref="A3:V3"/>
    <mergeCell ref="I5:M5"/>
    <mergeCell ref="N5:P5"/>
    <mergeCell ref="Q5:R5"/>
    <mergeCell ref="A5:A8"/>
    <mergeCell ref="B5:B8"/>
    <mergeCell ref="C5:C8"/>
    <mergeCell ref="D5:D8"/>
    <mergeCell ref="E5:E8"/>
    <mergeCell ref="F5:F8"/>
    <mergeCell ref="I7:I8"/>
    <mergeCell ref="L6:L8"/>
    <mergeCell ref="G5:G8"/>
    <mergeCell ref="H5:H8"/>
    <mergeCell ref="M6:M8"/>
    <mergeCell ref="N6:N8"/>
    <mergeCell ref="O6:O8"/>
    <mergeCell ref="P6:P8"/>
    <mergeCell ref="I6:K6"/>
    <mergeCell ref="J7:K7"/>
    <mergeCell ref="W5:W8"/>
    <mergeCell ref="X5:X8"/>
    <mergeCell ref="Y5:Y8"/>
    <mergeCell ref="T5:U6"/>
    <mergeCell ref="Q6:Q8"/>
    <mergeCell ref="R6:R8"/>
    <mergeCell ref="S5:S8"/>
    <mergeCell ref="T7:T8"/>
    <mergeCell ref="U7:U8"/>
    <mergeCell ref="V5:V8"/>
  </mergeCells>
  <printOptions horizontalCentered="1"/>
  <pageMargins left="0.5" right="0.5" top="0.5" bottom="0.5" header="0.25138888888888888" footer="0.25138888888888888"/>
  <pageSetup paperSize="9" scale="51" fitToHeight="10" orientation="landscape" blackAndWhite="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tabSelected="1" zoomScale="85" zoomScaleNormal="85" workbookViewId="0">
      <pane xSplit="5" ySplit="12" topLeftCell="P13" activePane="bottomRight" state="frozen"/>
      <selection pane="topRight"/>
      <selection pane="bottomLeft"/>
      <selection pane="bottomRight" activeCell="A3" sqref="A3:T3"/>
    </sheetView>
  </sheetViews>
  <sheetFormatPr defaultColWidth="13.28515625" defaultRowHeight="12.75" outlineLevelCol="1" x14ac:dyDescent="0.25"/>
  <cols>
    <col min="1" max="1" width="6.28515625" style="12" customWidth="1"/>
    <col min="2" max="2" width="41.140625" style="13" customWidth="1"/>
    <col min="3" max="3" width="7.85546875" style="14" hidden="1" customWidth="1" outlineLevel="1"/>
    <col min="4" max="4" width="11.85546875" style="15" customWidth="1" collapsed="1"/>
    <col min="5" max="5" width="14.7109375" style="14" customWidth="1"/>
    <col min="6" max="6" width="16.42578125" style="14" customWidth="1"/>
    <col min="7" max="10" width="11" style="14" customWidth="1"/>
    <col min="11" max="11" width="8.5703125" style="14" hidden="1" customWidth="1" outlineLevel="1"/>
    <col min="12" max="12" width="5.7109375" style="14" customWidth="1" collapsed="1"/>
    <col min="13" max="13" width="5.85546875" style="14" customWidth="1"/>
    <col min="14" max="14" width="8.140625" style="14" customWidth="1"/>
    <col min="15" max="15" width="8.7109375" style="14" customWidth="1"/>
    <col min="16" max="16" width="16" style="14" customWidth="1"/>
    <col min="17" max="17" width="26.7109375" style="14" customWidth="1"/>
    <col min="18" max="18" width="6.42578125" style="14" customWidth="1"/>
    <col min="19" max="19" width="7.5703125" style="14" customWidth="1"/>
    <col min="20" max="20" width="17.42578125" style="16" customWidth="1"/>
    <col min="21" max="16384" width="13.28515625" style="17"/>
  </cols>
  <sheetData>
    <row r="1" spans="1:20" s="7" customFormat="1" ht="22.5" x14ac:dyDescent="0.25">
      <c r="A1" s="280" t="s">
        <v>635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1:20" s="7" customFormat="1" ht="22.5" x14ac:dyDescent="0.25">
      <c r="A2" s="280" t="s">
        <v>550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0" s="7" customFormat="1" ht="20.25" x14ac:dyDescent="0.25">
      <c r="A3" s="281" t="s">
        <v>667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s="7" customFormat="1" ht="9" customHeight="1" x14ac:dyDescent="0.25">
      <c r="A4" s="18"/>
      <c r="B4" s="18"/>
      <c r="C4" s="18"/>
      <c r="D4" s="19"/>
      <c r="E4" s="18"/>
      <c r="F4" s="18"/>
      <c r="G4" s="59"/>
      <c r="H4" s="18"/>
      <c r="I4" s="18"/>
      <c r="J4" s="60"/>
      <c r="K4" s="61"/>
      <c r="L4" s="18"/>
      <c r="M4" s="18"/>
      <c r="N4" s="18"/>
      <c r="O4" s="18"/>
      <c r="P4" s="18"/>
      <c r="Q4" s="18"/>
      <c r="R4" s="18"/>
      <c r="S4" s="18"/>
      <c r="T4" s="18"/>
    </row>
    <row r="5" spans="1:20" s="8" customFormat="1" ht="15.75" customHeight="1" x14ac:dyDescent="0.25">
      <c r="A5" s="299" t="s">
        <v>552</v>
      </c>
      <c r="B5" s="294" t="s">
        <v>553</v>
      </c>
      <c r="C5" s="300" t="s">
        <v>554</v>
      </c>
      <c r="D5" s="297" t="s">
        <v>555</v>
      </c>
      <c r="E5" s="274" t="s">
        <v>557</v>
      </c>
      <c r="F5" s="258" t="s">
        <v>559</v>
      </c>
      <c r="G5" s="297" t="s">
        <v>560</v>
      </c>
      <c r="H5" s="297"/>
      <c r="I5" s="297"/>
      <c r="J5" s="297"/>
      <c r="K5" s="298"/>
      <c r="L5" s="296" t="s">
        <v>561</v>
      </c>
      <c r="M5" s="296"/>
      <c r="N5" s="296"/>
      <c r="O5" s="293" t="s">
        <v>562</v>
      </c>
      <c r="P5" s="293"/>
      <c r="Q5" s="293" t="s">
        <v>563</v>
      </c>
      <c r="R5" s="258" t="s">
        <v>564</v>
      </c>
      <c r="S5" s="258"/>
      <c r="T5" s="294" t="s">
        <v>565</v>
      </c>
    </row>
    <row r="6" spans="1:20" s="8" customFormat="1" ht="15.75" x14ac:dyDescent="0.25">
      <c r="A6" s="299"/>
      <c r="B6" s="294"/>
      <c r="C6" s="300"/>
      <c r="D6" s="297"/>
      <c r="E6" s="274"/>
      <c r="F6" s="258"/>
      <c r="G6" s="292" t="s">
        <v>42</v>
      </c>
      <c r="H6" s="292"/>
      <c r="I6" s="292"/>
      <c r="J6" s="292" t="s">
        <v>86</v>
      </c>
      <c r="K6" s="295" t="s">
        <v>569</v>
      </c>
      <c r="L6" s="296" t="s">
        <v>570</v>
      </c>
      <c r="M6" s="296" t="s">
        <v>571</v>
      </c>
      <c r="N6" s="296" t="s">
        <v>572</v>
      </c>
      <c r="O6" s="293" t="s">
        <v>573</v>
      </c>
      <c r="P6" s="293" t="s">
        <v>574</v>
      </c>
      <c r="Q6" s="293"/>
      <c r="R6" s="258"/>
      <c r="S6" s="258"/>
      <c r="T6" s="294"/>
    </row>
    <row r="7" spans="1:20" s="8" customFormat="1" ht="15.75" x14ac:dyDescent="0.25">
      <c r="A7" s="299"/>
      <c r="B7" s="294"/>
      <c r="C7" s="300"/>
      <c r="D7" s="297"/>
      <c r="E7" s="274"/>
      <c r="F7" s="258"/>
      <c r="G7" s="292" t="s">
        <v>575</v>
      </c>
      <c r="H7" s="292" t="s">
        <v>576</v>
      </c>
      <c r="I7" s="292"/>
      <c r="J7" s="292"/>
      <c r="K7" s="295"/>
      <c r="L7" s="296"/>
      <c r="M7" s="296"/>
      <c r="N7" s="296"/>
      <c r="O7" s="293"/>
      <c r="P7" s="293"/>
      <c r="Q7" s="293"/>
      <c r="R7" s="258" t="s">
        <v>577</v>
      </c>
      <c r="S7" s="258" t="s">
        <v>578</v>
      </c>
      <c r="T7" s="294"/>
    </row>
    <row r="8" spans="1:20" s="8" customFormat="1" ht="51" customHeight="1" x14ac:dyDescent="0.25">
      <c r="A8" s="299"/>
      <c r="B8" s="294"/>
      <c r="C8" s="300"/>
      <c r="D8" s="297"/>
      <c r="E8" s="274"/>
      <c r="F8" s="258"/>
      <c r="G8" s="292"/>
      <c r="H8" s="207" t="s">
        <v>46</v>
      </c>
      <c r="I8" s="207" t="s">
        <v>58</v>
      </c>
      <c r="J8" s="292"/>
      <c r="K8" s="295"/>
      <c r="L8" s="296"/>
      <c r="M8" s="296"/>
      <c r="N8" s="296"/>
      <c r="O8" s="293"/>
      <c r="P8" s="293"/>
      <c r="Q8" s="293"/>
      <c r="R8" s="258"/>
      <c r="S8" s="258"/>
      <c r="T8" s="294"/>
    </row>
    <row r="9" spans="1:20" s="9" customFormat="1" ht="15.75" x14ac:dyDescent="0.25">
      <c r="A9" s="208"/>
      <c r="B9" s="209" t="s">
        <v>579</v>
      </c>
      <c r="C9" s="210" t="s">
        <v>7</v>
      </c>
      <c r="D9" s="211">
        <f>+D10+D20</f>
        <v>85825.4</v>
      </c>
      <c r="E9" s="211"/>
      <c r="F9" s="212"/>
      <c r="G9" s="211">
        <f>+G10+G20</f>
        <v>46111.6</v>
      </c>
      <c r="H9" s="211">
        <f>+H10+H20</f>
        <v>27149</v>
      </c>
      <c r="I9" s="211">
        <f>+I10+I20</f>
        <v>5675.2</v>
      </c>
      <c r="J9" s="211">
        <f>+J10+J20</f>
        <v>39713.800000000003</v>
      </c>
      <c r="K9" s="211">
        <f>+K20</f>
        <v>0</v>
      </c>
      <c r="L9" s="213"/>
      <c r="M9" s="213"/>
      <c r="N9" s="213"/>
      <c r="O9" s="210"/>
      <c r="P9" s="210"/>
      <c r="Q9" s="213"/>
      <c r="R9" s="213"/>
      <c r="S9" s="213"/>
      <c r="T9" s="213"/>
    </row>
    <row r="10" spans="1:20" s="10" customFormat="1" ht="35.25" customHeight="1" x14ac:dyDescent="0.25">
      <c r="A10" s="214" t="s">
        <v>7</v>
      </c>
      <c r="B10" s="215" t="s">
        <v>8</v>
      </c>
      <c r="C10" s="216"/>
      <c r="D10" s="217">
        <f t="shared" ref="D10:K10" si="0">+D11+D17</f>
        <v>65141.2</v>
      </c>
      <c r="E10" s="217"/>
      <c r="F10" s="218"/>
      <c r="G10" s="217">
        <f t="shared" si="0"/>
        <v>35701.199999999997</v>
      </c>
      <c r="H10" s="217">
        <f t="shared" si="0"/>
        <v>27149</v>
      </c>
      <c r="I10" s="217">
        <f t="shared" si="0"/>
        <v>5675.2</v>
      </c>
      <c r="J10" s="217">
        <f t="shared" si="0"/>
        <v>29440</v>
      </c>
      <c r="K10" s="219">
        <f t="shared" si="0"/>
        <v>0</v>
      </c>
      <c r="L10" s="216"/>
      <c r="M10" s="216"/>
      <c r="N10" s="216"/>
      <c r="O10" s="216"/>
      <c r="P10" s="216"/>
      <c r="Q10" s="216"/>
      <c r="R10" s="216"/>
      <c r="S10" s="216"/>
      <c r="T10" s="216"/>
    </row>
    <row r="11" spans="1:20" s="10" customFormat="1" ht="18.75" customHeight="1" x14ac:dyDescent="0.25">
      <c r="A11" s="220" t="s">
        <v>581</v>
      </c>
      <c r="B11" s="221" t="s">
        <v>10</v>
      </c>
      <c r="C11" s="222"/>
      <c r="D11" s="223">
        <f>+D12+D15</f>
        <v>55112.2</v>
      </c>
      <c r="E11" s="224"/>
      <c r="F11" s="222"/>
      <c r="G11" s="223">
        <f>+G12+G15</f>
        <v>25872.199999999997</v>
      </c>
      <c r="H11" s="223">
        <f>+H12+H15</f>
        <v>20197</v>
      </c>
      <c r="I11" s="223">
        <f>+I12+I15</f>
        <v>5675.2</v>
      </c>
      <c r="J11" s="223">
        <f>+J12+J15</f>
        <v>29240</v>
      </c>
      <c r="K11" s="223">
        <f>+K12+K15</f>
        <v>0</v>
      </c>
      <c r="L11" s="222"/>
      <c r="M11" s="222"/>
      <c r="N11" s="222"/>
      <c r="O11" s="222"/>
      <c r="P11" s="222"/>
      <c r="Q11" s="222"/>
      <c r="R11" s="222"/>
      <c r="S11" s="222"/>
      <c r="T11" s="222"/>
    </row>
    <row r="12" spans="1:20" s="10" customFormat="1" ht="18.75" customHeight="1" x14ac:dyDescent="0.25">
      <c r="A12" s="225" t="s">
        <v>582</v>
      </c>
      <c r="B12" s="226" t="s">
        <v>120</v>
      </c>
      <c r="C12" s="227"/>
      <c r="D12" s="228">
        <f>SUM(D13:D14)</f>
        <v>31960.1</v>
      </c>
      <c r="E12" s="228"/>
      <c r="F12" s="229"/>
      <c r="G12" s="228">
        <f>SUM(G13:G14)</f>
        <v>2720.1</v>
      </c>
      <c r="H12" s="228">
        <f>SUM(H13:H14)</f>
        <v>0</v>
      </c>
      <c r="I12" s="228">
        <f>SUM(I13:I14)</f>
        <v>2720.1</v>
      </c>
      <c r="J12" s="228">
        <f>SUM(J13:J14)</f>
        <v>29240</v>
      </c>
      <c r="K12" s="228">
        <f>SUM(K13:K14)</f>
        <v>0</v>
      </c>
      <c r="L12" s="227"/>
      <c r="M12" s="230"/>
      <c r="N12" s="230"/>
      <c r="O12" s="230"/>
      <c r="P12" s="230"/>
      <c r="Q12" s="231"/>
      <c r="R12" s="227"/>
      <c r="S12" s="227"/>
      <c r="T12" s="230"/>
    </row>
    <row r="13" spans="1:20" s="11" customFormat="1" ht="63" x14ac:dyDescent="0.25">
      <c r="A13" s="232">
        <v>1</v>
      </c>
      <c r="B13" s="233" t="s">
        <v>583</v>
      </c>
      <c r="C13" s="234" t="s">
        <v>121</v>
      </c>
      <c r="D13" s="235">
        <f>+G13+J13</f>
        <v>160.1</v>
      </c>
      <c r="E13" s="236" t="s">
        <v>636</v>
      </c>
      <c r="F13" s="237" t="s">
        <v>584</v>
      </c>
      <c r="G13" s="238">
        <f>+I13</f>
        <v>160.1</v>
      </c>
      <c r="H13" s="238"/>
      <c r="I13" s="238">
        <v>160.1</v>
      </c>
      <c r="J13" s="238"/>
      <c r="K13" s="239"/>
      <c r="L13" s="240" t="s">
        <v>585</v>
      </c>
      <c r="M13" s="240"/>
      <c r="N13" s="240"/>
      <c r="O13" s="240"/>
      <c r="P13" s="241" t="s">
        <v>586</v>
      </c>
      <c r="Q13" s="241" t="s">
        <v>587</v>
      </c>
      <c r="R13" s="240" t="s">
        <v>585</v>
      </c>
      <c r="S13" s="242"/>
      <c r="T13" s="243" t="s">
        <v>588</v>
      </c>
    </row>
    <row r="14" spans="1:20" s="11" customFormat="1" ht="63" x14ac:dyDescent="0.25">
      <c r="A14" s="232">
        <f>+A13+1</f>
        <v>2</v>
      </c>
      <c r="B14" s="233" t="s">
        <v>590</v>
      </c>
      <c r="C14" s="234" t="s">
        <v>121</v>
      </c>
      <c r="D14" s="235">
        <v>31800</v>
      </c>
      <c r="E14" s="236" t="s">
        <v>637</v>
      </c>
      <c r="F14" s="237" t="s">
        <v>584</v>
      </c>
      <c r="G14" s="238">
        <v>2560</v>
      </c>
      <c r="H14" s="238"/>
      <c r="I14" s="238">
        <v>2560</v>
      </c>
      <c r="J14" s="238">
        <v>29240</v>
      </c>
      <c r="K14" s="239"/>
      <c r="L14" s="240" t="s">
        <v>585</v>
      </c>
      <c r="M14" s="240"/>
      <c r="N14" s="240"/>
      <c r="O14" s="240"/>
      <c r="P14" s="241" t="s">
        <v>586</v>
      </c>
      <c r="Q14" s="241" t="s">
        <v>591</v>
      </c>
      <c r="R14" s="240" t="s">
        <v>585</v>
      </c>
      <c r="S14" s="242"/>
      <c r="T14" s="243" t="s">
        <v>588</v>
      </c>
    </row>
    <row r="15" spans="1:20" s="11" customFormat="1" ht="31.5" x14ac:dyDescent="0.25">
      <c r="A15" s="225" t="s">
        <v>592</v>
      </c>
      <c r="B15" s="226" t="s">
        <v>158</v>
      </c>
      <c r="C15" s="227"/>
      <c r="D15" s="228">
        <f>D16</f>
        <v>23152.1</v>
      </c>
      <c r="E15" s="228"/>
      <c r="F15" s="229"/>
      <c r="G15" s="228">
        <f>G16</f>
        <v>23152.1</v>
      </c>
      <c r="H15" s="228">
        <f>H16</f>
        <v>20197</v>
      </c>
      <c r="I15" s="228">
        <f>I16</f>
        <v>2955.1</v>
      </c>
      <c r="J15" s="228">
        <f>J16</f>
        <v>0</v>
      </c>
      <c r="K15" s="228">
        <f>K16</f>
        <v>0</v>
      </c>
      <c r="L15" s="227"/>
      <c r="M15" s="230"/>
      <c r="N15" s="230"/>
      <c r="O15" s="230"/>
      <c r="P15" s="230"/>
      <c r="Q15" s="231"/>
      <c r="R15" s="227"/>
      <c r="S15" s="227"/>
      <c r="T15" s="230"/>
    </row>
    <row r="16" spans="1:20" s="11" customFormat="1" ht="47.25" x14ac:dyDescent="0.25">
      <c r="A16" s="232">
        <f>+A14+1</f>
        <v>3</v>
      </c>
      <c r="B16" s="244" t="s">
        <v>598</v>
      </c>
      <c r="C16" s="242" t="s">
        <v>159</v>
      </c>
      <c r="D16" s="245">
        <f>+G16+J16+K16</f>
        <v>23152.1</v>
      </c>
      <c r="E16" s="246" t="s">
        <v>636</v>
      </c>
      <c r="F16" s="242" t="s">
        <v>599</v>
      </c>
      <c r="G16" s="235">
        <f>+I16+H16</f>
        <v>23152.1</v>
      </c>
      <c r="H16" s="235">
        <f>11489.9+8707.1</f>
        <v>20197</v>
      </c>
      <c r="I16" s="235">
        <v>2955.1</v>
      </c>
      <c r="J16" s="235"/>
      <c r="K16" s="245"/>
      <c r="L16" s="242" t="s">
        <v>585</v>
      </c>
      <c r="M16" s="243"/>
      <c r="N16" s="243"/>
      <c r="O16" s="243"/>
      <c r="P16" s="243" t="s">
        <v>600</v>
      </c>
      <c r="Q16" s="247" t="s">
        <v>601</v>
      </c>
      <c r="R16" s="242"/>
      <c r="S16" s="242" t="s">
        <v>585</v>
      </c>
      <c r="T16" s="243" t="s">
        <v>588</v>
      </c>
    </row>
    <row r="17" spans="1:20" s="11" customFormat="1" ht="18.75" customHeight="1" x14ac:dyDescent="0.25">
      <c r="A17" s="220" t="s">
        <v>603</v>
      </c>
      <c r="B17" s="221" t="s">
        <v>12</v>
      </c>
      <c r="C17" s="222"/>
      <c r="D17" s="223">
        <f>+D18</f>
        <v>10029</v>
      </c>
      <c r="E17" s="224"/>
      <c r="F17" s="222"/>
      <c r="G17" s="223">
        <f t="shared" ref="G17:K18" si="1">+G18</f>
        <v>9829</v>
      </c>
      <c r="H17" s="223">
        <f t="shared" si="1"/>
        <v>6952</v>
      </c>
      <c r="I17" s="223">
        <f t="shared" si="1"/>
        <v>0</v>
      </c>
      <c r="J17" s="223">
        <f t="shared" si="1"/>
        <v>200</v>
      </c>
      <c r="K17" s="223">
        <f t="shared" si="1"/>
        <v>0</v>
      </c>
      <c r="L17" s="222"/>
      <c r="M17" s="222"/>
      <c r="N17" s="222"/>
      <c r="O17" s="222"/>
      <c r="P17" s="222"/>
      <c r="Q17" s="222"/>
      <c r="R17" s="222"/>
      <c r="S17" s="222"/>
      <c r="T17" s="222"/>
    </row>
    <row r="18" spans="1:20" s="11" customFormat="1" ht="19.5" customHeight="1" x14ac:dyDescent="0.25">
      <c r="A18" s="225" t="s">
        <v>582</v>
      </c>
      <c r="B18" s="226" t="s">
        <v>130</v>
      </c>
      <c r="C18" s="227"/>
      <c r="D18" s="228">
        <f>+D19</f>
        <v>10029</v>
      </c>
      <c r="E18" s="228"/>
      <c r="F18" s="229"/>
      <c r="G18" s="228">
        <f t="shared" si="1"/>
        <v>9829</v>
      </c>
      <c r="H18" s="228">
        <f t="shared" si="1"/>
        <v>6952</v>
      </c>
      <c r="I18" s="228">
        <f t="shared" si="1"/>
        <v>0</v>
      </c>
      <c r="J18" s="228">
        <f t="shared" si="1"/>
        <v>200</v>
      </c>
      <c r="K18" s="228">
        <f t="shared" si="1"/>
        <v>0</v>
      </c>
      <c r="L18" s="227"/>
      <c r="M18" s="230"/>
      <c r="N18" s="230"/>
      <c r="O18" s="230"/>
      <c r="P18" s="230"/>
      <c r="Q18" s="231"/>
      <c r="R18" s="227"/>
      <c r="S18" s="227"/>
      <c r="T18" s="230"/>
    </row>
    <row r="19" spans="1:20" s="11" customFormat="1" ht="47.25" x14ac:dyDescent="0.25">
      <c r="A19" s="232">
        <f>+A16+1</f>
        <v>4</v>
      </c>
      <c r="B19" s="248" t="s">
        <v>608</v>
      </c>
      <c r="C19" s="242" t="s">
        <v>131</v>
      </c>
      <c r="D19" s="245">
        <v>10029</v>
      </c>
      <c r="E19" s="246" t="s">
        <v>638</v>
      </c>
      <c r="F19" s="242" t="s">
        <v>605</v>
      </c>
      <c r="G19" s="235">
        <v>9829</v>
      </c>
      <c r="H19" s="235">
        <v>6952</v>
      </c>
      <c r="I19" s="235"/>
      <c r="J19" s="235">
        <v>200</v>
      </c>
      <c r="K19" s="245"/>
      <c r="L19" s="242" t="s">
        <v>585</v>
      </c>
      <c r="M19" s="243"/>
      <c r="N19" s="243"/>
      <c r="O19" s="243"/>
      <c r="P19" s="243" t="s">
        <v>606</v>
      </c>
      <c r="Q19" s="247" t="s">
        <v>609</v>
      </c>
      <c r="R19" s="242" t="s">
        <v>585</v>
      </c>
      <c r="S19" s="242"/>
      <c r="T19" s="243" t="s">
        <v>588</v>
      </c>
    </row>
    <row r="20" spans="1:20" s="11" customFormat="1" ht="18.75" customHeight="1" x14ac:dyDescent="0.25">
      <c r="A20" s="214" t="s">
        <v>13</v>
      </c>
      <c r="B20" s="215" t="s">
        <v>34</v>
      </c>
      <c r="C20" s="216"/>
      <c r="D20" s="217">
        <f t="shared" ref="D20:J20" si="2">+D21+D23+D25+D27+D31+D29</f>
        <v>20684.199999999997</v>
      </c>
      <c r="E20" s="217"/>
      <c r="F20" s="218">
        <f t="shared" si="2"/>
        <v>0</v>
      </c>
      <c r="G20" s="217">
        <f t="shared" si="2"/>
        <v>10410.4</v>
      </c>
      <c r="H20" s="217">
        <f t="shared" si="2"/>
        <v>0</v>
      </c>
      <c r="I20" s="217">
        <f t="shared" si="2"/>
        <v>0</v>
      </c>
      <c r="J20" s="217">
        <f t="shared" si="2"/>
        <v>10273.800000000001</v>
      </c>
      <c r="K20" s="219">
        <f>+K21+K23+K25+K27+K31</f>
        <v>0</v>
      </c>
      <c r="L20" s="216"/>
      <c r="M20" s="216"/>
      <c r="N20" s="216"/>
      <c r="O20" s="216"/>
      <c r="P20" s="216"/>
      <c r="Q20" s="216"/>
      <c r="R20" s="216"/>
      <c r="S20" s="216"/>
      <c r="T20" s="216"/>
    </row>
    <row r="21" spans="1:20" s="11" customFormat="1" ht="18.75" customHeight="1" x14ac:dyDescent="0.25">
      <c r="A21" s="225" t="s">
        <v>582</v>
      </c>
      <c r="B21" s="226" t="s">
        <v>58</v>
      </c>
      <c r="C21" s="227"/>
      <c r="D21" s="228">
        <f>+D22</f>
        <v>256.60000000000002</v>
      </c>
      <c r="E21" s="228"/>
      <c r="F21" s="229"/>
      <c r="G21" s="228">
        <f>+G22</f>
        <v>0</v>
      </c>
      <c r="H21" s="228">
        <f>+H22</f>
        <v>0</v>
      </c>
      <c r="I21" s="228">
        <f>+I22</f>
        <v>0</v>
      </c>
      <c r="J21" s="228">
        <f>+J22</f>
        <v>256.60000000000002</v>
      </c>
      <c r="K21" s="228">
        <f>K22</f>
        <v>0</v>
      </c>
      <c r="L21" s="227"/>
      <c r="M21" s="230"/>
      <c r="N21" s="230"/>
      <c r="O21" s="230"/>
      <c r="P21" s="230"/>
      <c r="Q21" s="231"/>
      <c r="R21" s="227"/>
      <c r="S21" s="227"/>
      <c r="T21" s="230"/>
    </row>
    <row r="22" spans="1:20" s="11" customFormat="1" ht="31.5" x14ac:dyDescent="0.25">
      <c r="A22" s="232">
        <f>+A19+1</f>
        <v>5</v>
      </c>
      <c r="B22" s="248" t="s">
        <v>614</v>
      </c>
      <c r="C22" s="242" t="s">
        <v>59</v>
      </c>
      <c r="D22" s="245">
        <v>256.60000000000002</v>
      </c>
      <c r="E22" s="246" t="s">
        <v>639</v>
      </c>
      <c r="F22" s="242" t="s">
        <v>594</v>
      </c>
      <c r="G22" s="235"/>
      <c r="H22" s="235"/>
      <c r="I22" s="235"/>
      <c r="J22" s="235">
        <v>256.60000000000002</v>
      </c>
      <c r="K22" s="245"/>
      <c r="L22" s="242" t="s">
        <v>585</v>
      </c>
      <c r="M22" s="243"/>
      <c r="N22" s="243"/>
      <c r="O22" s="243"/>
      <c r="P22" s="243" t="s">
        <v>595</v>
      </c>
      <c r="Q22" s="247"/>
      <c r="R22" s="242" t="s">
        <v>585</v>
      </c>
      <c r="S22" s="242"/>
      <c r="T22" s="243"/>
    </row>
    <row r="23" spans="1:20" s="11" customFormat="1" ht="19.5" customHeight="1" x14ac:dyDescent="0.25">
      <c r="A23" s="225" t="s">
        <v>592</v>
      </c>
      <c r="B23" s="226" t="s">
        <v>74</v>
      </c>
      <c r="C23" s="227"/>
      <c r="D23" s="228">
        <f>D24</f>
        <v>10410.4</v>
      </c>
      <c r="E23" s="228"/>
      <c r="F23" s="229"/>
      <c r="G23" s="228">
        <f>G24</f>
        <v>10410.4</v>
      </c>
      <c r="H23" s="228">
        <f>H24</f>
        <v>0</v>
      </c>
      <c r="I23" s="228">
        <f>I24</f>
        <v>0</v>
      </c>
      <c r="J23" s="228">
        <f>J24</f>
        <v>0</v>
      </c>
      <c r="K23" s="228">
        <f>K24</f>
        <v>0</v>
      </c>
      <c r="L23" s="227"/>
      <c r="M23" s="230"/>
      <c r="N23" s="230"/>
      <c r="O23" s="230"/>
      <c r="P23" s="230"/>
      <c r="Q23" s="231"/>
      <c r="R23" s="227"/>
      <c r="S23" s="227"/>
      <c r="T23" s="230"/>
    </row>
    <row r="24" spans="1:20" s="11" customFormat="1" ht="31.5" x14ac:dyDescent="0.25">
      <c r="A24" s="232">
        <f>+A22+1</f>
        <v>6</v>
      </c>
      <c r="B24" s="248" t="s">
        <v>617</v>
      </c>
      <c r="C24" s="242" t="s">
        <v>75</v>
      </c>
      <c r="D24" s="245">
        <v>10410.4</v>
      </c>
      <c r="E24" s="246" t="s">
        <v>640</v>
      </c>
      <c r="F24" s="242" t="s">
        <v>205</v>
      </c>
      <c r="G24" s="235">
        <v>10410.4</v>
      </c>
      <c r="H24" s="235"/>
      <c r="I24" s="235"/>
      <c r="J24" s="235"/>
      <c r="K24" s="245"/>
      <c r="L24" s="242"/>
      <c r="M24" s="243" t="s">
        <v>585</v>
      </c>
      <c r="N24" s="243"/>
      <c r="O24" s="243"/>
      <c r="P24" s="243" t="s">
        <v>595</v>
      </c>
      <c r="Q24" s="247" t="s">
        <v>618</v>
      </c>
      <c r="R24" s="242" t="s">
        <v>585</v>
      </c>
      <c r="S24" s="242"/>
      <c r="T24" s="243"/>
    </row>
    <row r="25" spans="1:20" s="11" customFormat="1" ht="17.25" customHeight="1" x14ac:dyDescent="0.25">
      <c r="A25" s="225" t="s">
        <v>619</v>
      </c>
      <c r="B25" s="226" t="s">
        <v>105</v>
      </c>
      <c r="C25" s="227"/>
      <c r="D25" s="228">
        <f>D26</f>
        <v>6276</v>
      </c>
      <c r="E25" s="228"/>
      <c r="F25" s="229"/>
      <c r="G25" s="228">
        <f>G26</f>
        <v>0</v>
      </c>
      <c r="H25" s="228">
        <f>H26</f>
        <v>0</v>
      </c>
      <c r="I25" s="228">
        <f>I26</f>
        <v>0</v>
      </c>
      <c r="J25" s="228">
        <f>J26</f>
        <v>6276</v>
      </c>
      <c r="K25" s="228">
        <f>K26</f>
        <v>0</v>
      </c>
      <c r="L25" s="227"/>
      <c r="M25" s="230"/>
      <c r="N25" s="230"/>
      <c r="O25" s="230"/>
      <c r="P25" s="230"/>
      <c r="Q25" s="231"/>
      <c r="R25" s="227"/>
      <c r="S25" s="227"/>
      <c r="T25" s="230"/>
    </row>
    <row r="26" spans="1:20" s="11" customFormat="1" ht="47.25" x14ac:dyDescent="0.25">
      <c r="A26" s="232">
        <f>+A24+1</f>
        <v>7</v>
      </c>
      <c r="B26" s="248" t="s">
        <v>620</v>
      </c>
      <c r="C26" s="242" t="s">
        <v>106</v>
      </c>
      <c r="D26" s="245">
        <v>6276</v>
      </c>
      <c r="E26" s="246" t="s">
        <v>637</v>
      </c>
      <c r="F26" s="242" t="s">
        <v>205</v>
      </c>
      <c r="G26" s="235">
        <v>0</v>
      </c>
      <c r="H26" s="235"/>
      <c r="I26" s="235"/>
      <c r="J26" s="235">
        <v>6276</v>
      </c>
      <c r="K26" s="245"/>
      <c r="L26" s="242" t="s">
        <v>585</v>
      </c>
      <c r="M26" s="243"/>
      <c r="N26" s="243"/>
      <c r="O26" s="243"/>
      <c r="P26" s="243" t="s">
        <v>595</v>
      </c>
      <c r="Q26" s="247" t="s">
        <v>622</v>
      </c>
      <c r="R26" s="242" t="s">
        <v>585</v>
      </c>
      <c r="S26" s="242"/>
      <c r="T26" s="243"/>
    </row>
    <row r="27" spans="1:20" s="11" customFormat="1" ht="15.75" x14ac:dyDescent="0.25">
      <c r="A27" s="225" t="s">
        <v>625</v>
      </c>
      <c r="B27" s="226" t="s">
        <v>126</v>
      </c>
      <c r="C27" s="227"/>
      <c r="D27" s="228">
        <f>D28</f>
        <v>2718</v>
      </c>
      <c r="E27" s="228"/>
      <c r="F27" s="229"/>
      <c r="G27" s="228">
        <f>G28</f>
        <v>0</v>
      </c>
      <c r="H27" s="228">
        <f>H28</f>
        <v>0</v>
      </c>
      <c r="I27" s="228">
        <f>I28</f>
        <v>0</v>
      </c>
      <c r="J27" s="228">
        <f>J28</f>
        <v>2718</v>
      </c>
      <c r="K27" s="228">
        <f>K28</f>
        <v>0</v>
      </c>
      <c r="L27" s="227"/>
      <c r="M27" s="230"/>
      <c r="N27" s="230"/>
      <c r="O27" s="230"/>
      <c r="P27" s="230"/>
      <c r="Q27" s="231"/>
      <c r="R27" s="227"/>
      <c r="S27" s="227"/>
      <c r="T27" s="230"/>
    </row>
    <row r="28" spans="1:20" s="11" customFormat="1" ht="31.5" x14ac:dyDescent="0.25">
      <c r="A28" s="232">
        <f>+A26+1</f>
        <v>8</v>
      </c>
      <c r="B28" s="248" t="s">
        <v>626</v>
      </c>
      <c r="C28" s="242" t="s">
        <v>127</v>
      </c>
      <c r="D28" s="245">
        <v>2718</v>
      </c>
      <c r="E28" s="246" t="s">
        <v>641</v>
      </c>
      <c r="F28" s="242" t="s">
        <v>605</v>
      </c>
      <c r="G28" s="235"/>
      <c r="H28" s="235"/>
      <c r="I28" s="235"/>
      <c r="J28" s="235">
        <v>2718</v>
      </c>
      <c r="K28" s="245"/>
      <c r="L28" s="242" t="s">
        <v>585</v>
      </c>
      <c r="M28" s="243"/>
      <c r="N28" s="243"/>
      <c r="O28" s="243"/>
      <c r="P28" s="243" t="s">
        <v>595</v>
      </c>
      <c r="Q28" s="247"/>
      <c r="R28" s="242" t="s">
        <v>585</v>
      </c>
      <c r="S28" s="242"/>
      <c r="T28" s="243"/>
    </row>
    <row r="29" spans="1:20" s="11" customFormat="1" ht="19.5" customHeight="1" x14ac:dyDescent="0.25">
      <c r="A29" s="225" t="s">
        <v>627</v>
      </c>
      <c r="B29" s="226" t="s">
        <v>130</v>
      </c>
      <c r="C29" s="227"/>
      <c r="D29" s="228">
        <f>D30</f>
        <v>407.1</v>
      </c>
      <c r="E29" s="228"/>
      <c r="F29" s="229"/>
      <c r="G29" s="228">
        <f>G30</f>
        <v>0</v>
      </c>
      <c r="H29" s="228">
        <f>H30</f>
        <v>0</v>
      </c>
      <c r="I29" s="228">
        <f>I30</f>
        <v>0</v>
      </c>
      <c r="J29" s="228">
        <f>J30</f>
        <v>407.1</v>
      </c>
      <c r="K29" s="228">
        <f>K30</f>
        <v>0</v>
      </c>
      <c r="L29" s="227"/>
      <c r="M29" s="230"/>
      <c r="N29" s="230"/>
      <c r="O29" s="230"/>
      <c r="P29" s="230"/>
      <c r="Q29" s="231"/>
      <c r="R29" s="227"/>
      <c r="S29" s="227"/>
      <c r="T29" s="230"/>
    </row>
    <row r="30" spans="1:20" s="11" customFormat="1" ht="31.5" x14ac:dyDescent="0.25">
      <c r="A30" s="232">
        <f>+A28+1</f>
        <v>9</v>
      </c>
      <c r="B30" s="248" t="s">
        <v>628</v>
      </c>
      <c r="C30" s="242" t="s">
        <v>131</v>
      </c>
      <c r="D30" s="245">
        <v>407.1</v>
      </c>
      <c r="E30" s="246" t="s">
        <v>641</v>
      </c>
      <c r="F30" s="242" t="s">
        <v>605</v>
      </c>
      <c r="G30" s="235"/>
      <c r="H30" s="235"/>
      <c r="I30" s="235"/>
      <c r="J30" s="235">
        <v>407.1</v>
      </c>
      <c r="K30" s="245"/>
      <c r="L30" s="242" t="s">
        <v>585</v>
      </c>
      <c r="M30" s="243"/>
      <c r="N30" s="243"/>
      <c r="O30" s="243"/>
      <c r="P30" s="243" t="s">
        <v>595</v>
      </c>
      <c r="Q30" s="247"/>
      <c r="R30" s="242" t="s">
        <v>585</v>
      </c>
      <c r="S30" s="242"/>
      <c r="T30" s="243"/>
    </row>
    <row r="31" spans="1:20" s="11" customFormat="1" ht="18.75" customHeight="1" x14ac:dyDescent="0.25">
      <c r="A31" s="225" t="s">
        <v>629</v>
      </c>
      <c r="B31" s="226" t="s">
        <v>148</v>
      </c>
      <c r="C31" s="227"/>
      <c r="D31" s="228">
        <f>SUM(D32:D33)</f>
        <v>616.09999999999991</v>
      </c>
      <c r="E31" s="228"/>
      <c r="F31" s="229"/>
      <c r="G31" s="228">
        <f>SUM(G32:G33)</f>
        <v>0</v>
      </c>
      <c r="H31" s="228">
        <f>SUM(H32:H33)</f>
        <v>0</v>
      </c>
      <c r="I31" s="228">
        <f>SUM(I32:I33)</f>
        <v>0</v>
      </c>
      <c r="J31" s="228">
        <f>SUM(J32:J33)</f>
        <v>616.09999999999991</v>
      </c>
      <c r="K31" s="228">
        <f>SUM(K32:K33)</f>
        <v>0</v>
      </c>
      <c r="L31" s="227"/>
      <c r="M31" s="230"/>
      <c r="N31" s="230"/>
      <c r="O31" s="230"/>
      <c r="P31" s="230"/>
      <c r="Q31" s="231"/>
      <c r="R31" s="227"/>
      <c r="S31" s="227"/>
      <c r="T31" s="230"/>
    </row>
    <row r="32" spans="1:20" s="11" customFormat="1" ht="31.5" x14ac:dyDescent="0.25">
      <c r="A32" s="232">
        <f>+A30+1</f>
        <v>10</v>
      </c>
      <c r="B32" s="248" t="s">
        <v>634</v>
      </c>
      <c r="C32" s="242" t="s">
        <v>149</v>
      </c>
      <c r="D32" s="245">
        <v>17.3</v>
      </c>
      <c r="E32" s="246" t="s">
        <v>637</v>
      </c>
      <c r="F32" s="249" t="s">
        <v>605</v>
      </c>
      <c r="G32" s="235"/>
      <c r="H32" s="235"/>
      <c r="I32" s="235"/>
      <c r="J32" s="235">
        <v>17.3</v>
      </c>
      <c r="K32" s="245"/>
      <c r="L32" s="242" t="s">
        <v>585</v>
      </c>
      <c r="M32" s="243"/>
      <c r="N32" s="243"/>
      <c r="O32" s="243"/>
      <c r="P32" s="243" t="s">
        <v>595</v>
      </c>
      <c r="Q32" s="247"/>
      <c r="R32" s="242" t="s">
        <v>585</v>
      </c>
      <c r="S32" s="242"/>
      <c r="T32" s="243"/>
    </row>
    <row r="33" spans="1:20" s="11" customFormat="1" ht="31.5" x14ac:dyDescent="0.25">
      <c r="A33" s="232">
        <f>+A32+1</f>
        <v>11</v>
      </c>
      <c r="B33" s="248" t="s">
        <v>642</v>
      </c>
      <c r="C33" s="242" t="s">
        <v>149</v>
      </c>
      <c r="D33" s="245">
        <v>598.79999999999995</v>
      </c>
      <c r="E33" s="246" t="s">
        <v>637</v>
      </c>
      <c r="F33" s="242" t="s">
        <v>205</v>
      </c>
      <c r="G33" s="235"/>
      <c r="H33" s="235"/>
      <c r="I33" s="235"/>
      <c r="J33" s="235">
        <v>598.79999999999995</v>
      </c>
      <c r="K33" s="245"/>
      <c r="L33" s="242" t="s">
        <v>585</v>
      </c>
      <c r="M33" s="243"/>
      <c r="N33" s="243"/>
      <c r="O33" s="243"/>
      <c r="P33" s="243" t="s">
        <v>595</v>
      </c>
      <c r="Q33" s="247"/>
      <c r="R33" s="242" t="s">
        <v>585</v>
      </c>
      <c r="S33" s="242"/>
      <c r="T33" s="243"/>
    </row>
  </sheetData>
  <autoFilter ref="A8:T33"/>
  <mergeCells count="27">
    <mergeCell ref="A1:T1"/>
    <mergeCell ref="A2:T2"/>
    <mergeCell ref="A3:T3"/>
    <mergeCell ref="G5:K5"/>
    <mergeCell ref="L5:N5"/>
    <mergeCell ref="O5:P5"/>
    <mergeCell ref="A5:A8"/>
    <mergeCell ref="B5:B8"/>
    <mergeCell ref="C5:C8"/>
    <mergeCell ref="D5:D8"/>
    <mergeCell ref="E5:E8"/>
    <mergeCell ref="F5:F8"/>
    <mergeCell ref="T5:T8"/>
    <mergeCell ref="G7:G8"/>
    <mergeCell ref="J6:J8"/>
    <mergeCell ref="K6:K8"/>
    <mergeCell ref="L6:L8"/>
    <mergeCell ref="M6:M8"/>
    <mergeCell ref="N6:N8"/>
    <mergeCell ref="G6:I6"/>
    <mergeCell ref="H7:I7"/>
    <mergeCell ref="R5:S6"/>
    <mergeCell ref="O6:O8"/>
    <mergeCell ref="P6:P8"/>
    <mergeCell ref="Q5:Q8"/>
    <mergeCell ref="R7:R8"/>
    <mergeCell ref="S7:S8"/>
  </mergeCells>
  <printOptions horizontalCentered="1"/>
  <pageMargins left="0.39370078740157483" right="0.39370078740157483" top="0.39370078740157483" bottom="0.39370078740157483" header="0.23622047244094491" footer="0.23622047244094491"/>
  <pageSetup paperSize="9" scale="53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SheetLayoutView="100" workbookViewId="0">
      <selection activeCell="B13" sqref="B13"/>
    </sheetView>
  </sheetViews>
  <sheetFormatPr defaultRowHeight="15" x14ac:dyDescent="0.25"/>
  <cols>
    <col min="1" max="1" width="9.140625" style="1"/>
    <col min="2" max="2" width="70" style="1" customWidth="1"/>
    <col min="3" max="3" width="9.140625" style="2"/>
    <col min="4" max="4" width="11.85546875" style="1" bestFit="1" customWidth="1"/>
    <col min="5" max="16384" width="9.140625" style="1"/>
  </cols>
  <sheetData>
    <row r="1" spans="1:5" x14ac:dyDescent="0.25">
      <c r="A1" s="1" t="s">
        <v>643</v>
      </c>
      <c r="B1" s="1" t="s">
        <v>644</v>
      </c>
      <c r="C1" s="2" t="s">
        <v>645</v>
      </c>
      <c r="D1" s="1" t="s">
        <v>646</v>
      </c>
      <c r="E1" s="1" t="s">
        <v>647</v>
      </c>
    </row>
    <row r="2" spans="1:5" ht="34.5" x14ac:dyDescent="0.3">
      <c r="A2" s="3">
        <v>1</v>
      </c>
      <c r="B2" s="4" t="s">
        <v>648</v>
      </c>
      <c r="C2" s="5" t="s">
        <v>121</v>
      </c>
      <c r="D2" s="3">
        <v>160.1</v>
      </c>
      <c r="E2" s="4" t="s">
        <v>649</v>
      </c>
    </row>
    <row r="3" spans="1:5" ht="51.75" x14ac:dyDescent="0.3">
      <c r="A3" s="3">
        <v>2</v>
      </c>
      <c r="B3" s="4" t="s">
        <v>650</v>
      </c>
      <c r="C3" s="5" t="s">
        <v>121</v>
      </c>
      <c r="D3" s="6">
        <v>31800</v>
      </c>
      <c r="E3" s="4" t="s">
        <v>651</v>
      </c>
    </row>
    <row r="4" spans="1:5" ht="34.5" x14ac:dyDescent="0.3">
      <c r="A4" s="3">
        <v>3</v>
      </c>
      <c r="B4" s="4" t="s">
        <v>652</v>
      </c>
      <c r="C4" s="5" t="s">
        <v>159</v>
      </c>
      <c r="D4" s="6">
        <v>23152.1</v>
      </c>
      <c r="E4" s="4" t="s">
        <v>653</v>
      </c>
    </row>
    <row r="5" spans="1:5" ht="51.75" x14ac:dyDescent="0.3">
      <c r="A5" s="3">
        <v>4</v>
      </c>
      <c r="B5" s="4" t="s">
        <v>654</v>
      </c>
      <c r="C5" s="5" t="s">
        <v>131</v>
      </c>
      <c r="D5" s="6">
        <v>10029</v>
      </c>
      <c r="E5" s="4" t="s">
        <v>655</v>
      </c>
    </row>
    <row r="6" spans="1:5" ht="51.75" x14ac:dyDescent="0.3">
      <c r="A6" s="3">
        <v>5</v>
      </c>
      <c r="B6" s="4" t="s">
        <v>656</v>
      </c>
      <c r="C6" s="5" t="s">
        <v>59</v>
      </c>
      <c r="D6" s="3">
        <v>256.60000000000002</v>
      </c>
      <c r="E6" s="4" t="s">
        <v>657</v>
      </c>
    </row>
    <row r="7" spans="1:5" ht="51.75" x14ac:dyDescent="0.3">
      <c r="A7" s="3">
        <v>6</v>
      </c>
      <c r="B7" s="4" t="s">
        <v>658</v>
      </c>
      <c r="C7" s="5" t="s">
        <v>75</v>
      </c>
      <c r="D7" s="6">
        <v>10410.4</v>
      </c>
      <c r="E7" s="4" t="s">
        <v>659</v>
      </c>
    </row>
    <row r="8" spans="1:5" ht="34.5" x14ac:dyDescent="0.3">
      <c r="A8" s="3">
        <v>7</v>
      </c>
      <c r="B8" s="4" t="s">
        <v>660</v>
      </c>
      <c r="C8" s="5" t="s">
        <v>106</v>
      </c>
      <c r="D8" s="6">
        <v>6276</v>
      </c>
      <c r="E8" s="4" t="s">
        <v>661</v>
      </c>
    </row>
    <row r="9" spans="1:5" ht="51.75" x14ac:dyDescent="0.3">
      <c r="A9" s="3">
        <v>8</v>
      </c>
      <c r="B9" s="4" t="s">
        <v>662</v>
      </c>
      <c r="C9" s="5" t="s">
        <v>127</v>
      </c>
      <c r="D9" s="6">
        <v>2718</v>
      </c>
      <c r="E9" s="4" t="s">
        <v>663</v>
      </c>
    </row>
    <row r="10" spans="1:5" ht="51.75" x14ac:dyDescent="0.3">
      <c r="A10" s="3">
        <v>9</v>
      </c>
      <c r="B10" s="4" t="s">
        <v>664</v>
      </c>
      <c r="C10" s="5" t="s">
        <v>131</v>
      </c>
      <c r="D10" s="3">
        <v>407.1</v>
      </c>
      <c r="E10" s="4" t="s">
        <v>663</v>
      </c>
    </row>
    <row r="11" spans="1:5" ht="34.5" x14ac:dyDescent="0.3">
      <c r="A11" s="3">
        <v>10</v>
      </c>
      <c r="B11" s="4" t="s">
        <v>665</v>
      </c>
      <c r="C11" s="5" t="s">
        <v>149</v>
      </c>
      <c r="D11" s="3">
        <v>17.3</v>
      </c>
      <c r="E11" s="4" t="s">
        <v>661</v>
      </c>
    </row>
    <row r="12" spans="1:5" ht="34.5" x14ac:dyDescent="0.3">
      <c r="A12" s="3">
        <v>11</v>
      </c>
      <c r="B12" s="4" t="s">
        <v>666</v>
      </c>
      <c r="C12" s="5" t="s">
        <v>149</v>
      </c>
      <c r="D12" s="3">
        <v>598.79999999999995</v>
      </c>
      <c r="E12" s="4" t="s">
        <v>661</v>
      </c>
    </row>
  </sheetData>
  <autoFilter ref="A1:E12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Loaidat</vt:lpstr>
      <vt:lpstr>HTO_Kh20BS_luu</vt:lpstr>
      <vt:lpstr>HTO_Kh20BS_So</vt:lpstr>
      <vt:lpstr>lenBando</vt:lpstr>
      <vt:lpstr>HTO_Kh20BS_luu!Print_Area</vt:lpstr>
      <vt:lpstr>HTO_Kh20BS_So!Print_Area</vt:lpstr>
      <vt:lpstr>HTO_Kh20BS_luu!Print_Titles</vt:lpstr>
      <vt:lpstr>HTO_Kh20BS_So!Print_Titles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HONGDIEM</dc:creator>
  <cp:lastModifiedBy>hanhchinh4 - Tran Anh Huy</cp:lastModifiedBy>
  <cp:lastPrinted>2020-08-28T03:44:40Z</cp:lastPrinted>
  <dcterms:created xsi:type="dcterms:W3CDTF">2017-05-29T09:53:40Z</dcterms:created>
  <dcterms:modified xsi:type="dcterms:W3CDTF">2020-08-31T03:15:20Z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e46f257cf2fe474c8218731492fdce41.psdsxs" Id="R521496d357f74a02" /></Relationships>
</file>